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E12D2F02-5F1F-474D-849B-586BBB33514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01" sheetId="7" r:id="rId1"/>
    <sheet name="02" sheetId="8" r:id="rId2"/>
    <sheet name="03" sheetId="9" r:id="rId3"/>
    <sheet name="04" sheetId="10" r:id="rId4"/>
    <sheet name="05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8" i="11" l="1"/>
  <c r="J86" i="11"/>
  <c r="L86" i="11" s="1"/>
  <c r="K84" i="11"/>
  <c r="A89" i="11"/>
  <c r="A79" i="11"/>
  <c r="A80" i="11" s="1"/>
  <c r="A81" i="11" s="1"/>
  <c r="A82" i="11" s="1"/>
  <c r="A83" i="11" s="1"/>
  <c r="A84" i="11" s="1"/>
  <c r="A85" i="11" s="1"/>
  <c r="A86" i="11" s="1"/>
  <c r="A87" i="11" s="1"/>
  <c r="A88" i="11" s="1"/>
  <c r="K88" i="11"/>
  <c r="J88" i="11"/>
  <c r="L88" i="11" s="1"/>
  <c r="K87" i="11"/>
  <c r="J87" i="11"/>
  <c r="L87" i="11" s="1"/>
  <c r="K86" i="11"/>
  <c r="K85" i="11"/>
  <c r="J85" i="11"/>
  <c r="L85" i="11" s="1"/>
  <c r="K83" i="11"/>
  <c r="J83" i="11"/>
  <c r="L83" i="11" s="1"/>
  <c r="K82" i="11"/>
  <c r="J82" i="11"/>
  <c r="L82" i="11" s="1"/>
  <c r="K81" i="11"/>
  <c r="J81" i="11"/>
  <c r="L81" i="11" s="1"/>
  <c r="K80" i="11"/>
  <c r="J80" i="11"/>
  <c r="L80" i="11" s="1"/>
  <c r="F97" i="11"/>
  <c r="E97" i="11"/>
  <c r="F96" i="11"/>
  <c r="E96" i="11"/>
  <c r="F95" i="11"/>
  <c r="E95" i="11"/>
  <c r="F94" i="11"/>
  <c r="E94" i="11"/>
  <c r="K94" i="11" s="1"/>
  <c r="F93" i="11"/>
  <c r="E93" i="11"/>
  <c r="K93" i="11" s="1"/>
  <c r="F92" i="11"/>
  <c r="E92" i="11"/>
  <c r="K92" i="11" s="1"/>
  <c r="F91" i="11"/>
  <c r="E91" i="11"/>
  <c r="F90" i="11"/>
  <c r="E90" i="11"/>
  <c r="F89" i="11"/>
  <c r="E89" i="11"/>
  <c r="F78" i="11"/>
  <c r="E78" i="11"/>
  <c r="K78" i="11" s="1"/>
  <c r="F77" i="11"/>
  <c r="E77" i="11"/>
  <c r="K77" i="11" s="1"/>
  <c r="F76" i="11"/>
  <c r="E76" i="11"/>
  <c r="K76" i="11" s="1"/>
  <c r="F75" i="11"/>
  <c r="E75" i="11"/>
  <c r="F74" i="11"/>
  <c r="E74" i="11"/>
  <c r="F73" i="11"/>
  <c r="E73" i="11"/>
  <c r="F72" i="11"/>
  <c r="E72" i="11"/>
  <c r="K72" i="11" s="1"/>
  <c r="F71" i="11"/>
  <c r="E71" i="11"/>
  <c r="K71" i="11" s="1"/>
  <c r="F70" i="11"/>
  <c r="E70" i="11"/>
  <c r="K70" i="11" s="1"/>
  <c r="F69" i="11"/>
  <c r="E69" i="11"/>
  <c r="F68" i="11"/>
  <c r="E68" i="11"/>
  <c r="F67" i="11"/>
  <c r="E67" i="11"/>
  <c r="F64" i="11"/>
  <c r="E64" i="11"/>
  <c r="K64" i="11" s="1"/>
  <c r="F63" i="11"/>
  <c r="E63" i="11"/>
  <c r="K63" i="11" s="1"/>
  <c r="F62" i="11"/>
  <c r="E62" i="11"/>
  <c r="F61" i="11"/>
  <c r="E61" i="11"/>
  <c r="F60" i="11"/>
  <c r="E60" i="11"/>
  <c r="F59" i="11"/>
  <c r="E59" i="11"/>
  <c r="K59" i="11" s="1"/>
  <c r="F58" i="11"/>
  <c r="E58" i="11"/>
  <c r="K58" i="11" s="1"/>
  <c r="F57" i="11"/>
  <c r="E57" i="11"/>
  <c r="K57" i="11" s="1"/>
  <c r="F56" i="11"/>
  <c r="E56" i="11"/>
  <c r="F55" i="11"/>
  <c r="E55" i="11"/>
  <c r="F54" i="11"/>
  <c r="E54" i="11"/>
  <c r="F53" i="11"/>
  <c r="E53" i="11"/>
  <c r="K53" i="11" s="1"/>
  <c r="F52" i="11"/>
  <c r="E52" i="11"/>
  <c r="K52" i="11" s="1"/>
  <c r="F51" i="11"/>
  <c r="E51" i="11"/>
  <c r="K51" i="11" s="1"/>
  <c r="F50" i="11"/>
  <c r="E50" i="11"/>
  <c r="F49" i="11"/>
  <c r="E49" i="11"/>
  <c r="F48" i="11"/>
  <c r="E48" i="11"/>
  <c r="F47" i="11"/>
  <c r="E47" i="11"/>
  <c r="K47" i="11" s="1"/>
  <c r="F46" i="11"/>
  <c r="E46" i="11"/>
  <c r="K46" i="11" s="1"/>
  <c r="F45" i="11"/>
  <c r="E45" i="11"/>
  <c r="K45" i="11" s="1"/>
  <c r="F44" i="11"/>
  <c r="E44" i="11"/>
  <c r="F43" i="11"/>
  <c r="E43" i="11"/>
  <c r="F42" i="11"/>
  <c r="E42" i="11"/>
  <c r="F41" i="11"/>
  <c r="E41" i="11"/>
  <c r="K41" i="11" s="1"/>
  <c r="F40" i="11"/>
  <c r="E40" i="11"/>
  <c r="K40" i="11" s="1"/>
  <c r="F39" i="11"/>
  <c r="E39" i="11"/>
  <c r="K39" i="11" s="1"/>
  <c r="F38" i="11"/>
  <c r="E38" i="11"/>
  <c r="F37" i="11"/>
  <c r="E37" i="11"/>
  <c r="F36" i="11"/>
  <c r="E36" i="11"/>
  <c r="F35" i="11"/>
  <c r="E35" i="11"/>
  <c r="K35" i="11" s="1"/>
  <c r="F34" i="11"/>
  <c r="E34" i="11"/>
  <c r="K34" i="11" s="1"/>
  <c r="F33" i="11"/>
  <c r="E33" i="11"/>
  <c r="K33" i="11" s="1"/>
  <c r="F32" i="11"/>
  <c r="E32" i="11"/>
  <c r="F31" i="11"/>
  <c r="E31" i="11"/>
  <c r="F30" i="11"/>
  <c r="E30" i="11"/>
  <c r="F29" i="11"/>
  <c r="E29" i="11"/>
  <c r="K29" i="11" s="1"/>
  <c r="F28" i="11"/>
  <c r="E28" i="11"/>
  <c r="K28" i="11" s="1"/>
  <c r="F27" i="11"/>
  <c r="E27" i="11"/>
  <c r="K27" i="11" s="1"/>
  <c r="F26" i="11"/>
  <c r="E26" i="11"/>
  <c r="F25" i="11"/>
  <c r="E25" i="11"/>
  <c r="F24" i="11"/>
  <c r="E24" i="11"/>
  <c r="F23" i="11"/>
  <c r="E23" i="11"/>
  <c r="K23" i="11" s="1"/>
  <c r="F22" i="11"/>
  <c r="E22" i="11"/>
  <c r="K22" i="11" s="1"/>
  <c r="F21" i="11"/>
  <c r="E21" i="11"/>
  <c r="K21" i="11" s="1"/>
  <c r="F20" i="11"/>
  <c r="E20" i="11"/>
  <c r="F19" i="11"/>
  <c r="E19" i="11"/>
  <c r="F18" i="11"/>
  <c r="E18" i="11"/>
  <c r="F17" i="11"/>
  <c r="E17" i="11"/>
  <c r="K17" i="11" s="1"/>
  <c r="F16" i="11"/>
  <c r="E16" i="11"/>
  <c r="K16" i="11" s="1"/>
  <c r="F15" i="11"/>
  <c r="E15" i="11"/>
  <c r="K15" i="11" s="1"/>
  <c r="F14" i="11"/>
  <c r="E14" i="11"/>
  <c r="F13" i="11"/>
  <c r="E13" i="11"/>
  <c r="F12" i="11"/>
  <c r="E12" i="11"/>
  <c r="H98" i="11"/>
  <c r="G98" i="11"/>
  <c r="J97" i="11"/>
  <c r="K97" i="11"/>
  <c r="K96" i="11"/>
  <c r="J96" i="11"/>
  <c r="J95" i="11"/>
  <c r="L95" i="11" s="1"/>
  <c r="K95" i="11"/>
  <c r="J94" i="11"/>
  <c r="J93" i="11"/>
  <c r="J92" i="11"/>
  <c r="J91" i="11"/>
  <c r="L91" i="11" s="1"/>
  <c r="K91" i="11"/>
  <c r="K90" i="11"/>
  <c r="J90" i="11"/>
  <c r="J89" i="11"/>
  <c r="L89" i="11" s="1"/>
  <c r="K89" i="11"/>
  <c r="J78" i="11"/>
  <c r="J77" i="11"/>
  <c r="J76" i="11"/>
  <c r="J75" i="11"/>
  <c r="K75" i="11"/>
  <c r="K74" i="11"/>
  <c r="J74" i="11"/>
  <c r="J73" i="11"/>
  <c r="L73" i="11" s="1"/>
  <c r="K73" i="11"/>
  <c r="J72" i="11"/>
  <c r="J71" i="11"/>
  <c r="J70" i="11"/>
  <c r="J69" i="11"/>
  <c r="K69" i="11"/>
  <c r="K68" i="11"/>
  <c r="J68" i="11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90" i="11" s="1"/>
  <c r="A91" i="11" s="1"/>
  <c r="A92" i="11" s="1"/>
  <c r="A93" i="11" s="1"/>
  <c r="A94" i="11" s="1"/>
  <c r="A95" i="11" s="1"/>
  <c r="A96" i="11" s="1"/>
  <c r="A97" i="11" s="1"/>
  <c r="J67" i="11"/>
  <c r="K67" i="11"/>
  <c r="I65" i="11"/>
  <c r="H65" i="11"/>
  <c r="G65" i="11"/>
  <c r="J64" i="11"/>
  <c r="J63" i="11"/>
  <c r="J62" i="11"/>
  <c r="L62" i="11" s="1"/>
  <c r="K62" i="11"/>
  <c r="J61" i="11"/>
  <c r="K61" i="11"/>
  <c r="J60" i="11"/>
  <c r="L60" i="11" s="1"/>
  <c r="K60" i="11"/>
  <c r="J59" i="11"/>
  <c r="L59" i="11" s="1"/>
  <c r="J58" i="11"/>
  <c r="J57" i="11"/>
  <c r="J56" i="11"/>
  <c r="K56" i="11"/>
  <c r="J55" i="11"/>
  <c r="K55" i="11"/>
  <c r="J54" i="11"/>
  <c r="K54" i="11"/>
  <c r="J53" i="11"/>
  <c r="J52" i="11"/>
  <c r="J51" i="11"/>
  <c r="J50" i="11"/>
  <c r="L50" i="11" s="1"/>
  <c r="K50" i="11"/>
  <c r="J49" i="11"/>
  <c r="K49" i="11"/>
  <c r="J48" i="11"/>
  <c r="K48" i="11"/>
  <c r="J47" i="11"/>
  <c r="L47" i="11" s="1"/>
  <c r="J46" i="11"/>
  <c r="J45" i="11"/>
  <c r="J44" i="11"/>
  <c r="L44" i="11" s="1"/>
  <c r="K44" i="11"/>
  <c r="J43" i="11"/>
  <c r="L43" i="11" s="1"/>
  <c r="K43" i="11"/>
  <c r="J42" i="11"/>
  <c r="K42" i="11"/>
  <c r="J41" i="11"/>
  <c r="J40" i="11"/>
  <c r="J39" i="11"/>
  <c r="J38" i="11"/>
  <c r="L38" i="11" s="1"/>
  <c r="K38" i="11"/>
  <c r="J37" i="11"/>
  <c r="L37" i="11" s="1"/>
  <c r="K37" i="11"/>
  <c r="J36" i="11"/>
  <c r="L36" i="11" s="1"/>
  <c r="K36" i="11"/>
  <c r="J35" i="11"/>
  <c r="L35" i="11" s="1"/>
  <c r="J34" i="11"/>
  <c r="J33" i="11"/>
  <c r="J32" i="11"/>
  <c r="L32" i="11" s="1"/>
  <c r="K32" i="11"/>
  <c r="J31" i="11"/>
  <c r="K31" i="11"/>
  <c r="J30" i="11"/>
  <c r="K30" i="11"/>
  <c r="J29" i="11"/>
  <c r="J28" i="11"/>
  <c r="J27" i="11"/>
  <c r="J26" i="11"/>
  <c r="L26" i="11" s="1"/>
  <c r="K26" i="11"/>
  <c r="J25" i="11"/>
  <c r="K25" i="11"/>
  <c r="J24" i="11"/>
  <c r="K24" i="11"/>
  <c r="J23" i="11"/>
  <c r="L23" i="11" s="1"/>
  <c r="J22" i="11"/>
  <c r="J21" i="11"/>
  <c r="J20" i="11"/>
  <c r="L20" i="11" s="1"/>
  <c r="K20" i="11"/>
  <c r="J19" i="11"/>
  <c r="K19" i="11"/>
  <c r="J18" i="11"/>
  <c r="K18" i="11"/>
  <c r="J17" i="11"/>
  <c r="J16" i="11"/>
  <c r="L16" i="11" s="1"/>
  <c r="J15" i="11"/>
  <c r="J14" i="11"/>
  <c r="L14" i="11" s="1"/>
  <c r="K14" i="11"/>
  <c r="J13" i="1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J12" i="11"/>
  <c r="L12" i="11" s="1"/>
  <c r="L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K82" i="10" s="1"/>
  <c r="F81" i="10"/>
  <c r="E81" i="10"/>
  <c r="F80" i="10"/>
  <c r="E80" i="10"/>
  <c r="F79" i="10"/>
  <c r="E79" i="10"/>
  <c r="F78" i="10"/>
  <c r="E78" i="10"/>
  <c r="F77" i="10"/>
  <c r="E77" i="10"/>
  <c r="F76" i="10"/>
  <c r="L76" i="10" s="1"/>
  <c r="E76" i="10"/>
  <c r="K76" i="10" s="1"/>
  <c r="F75" i="10"/>
  <c r="E75" i="10"/>
  <c r="F74" i="10"/>
  <c r="E74" i="10"/>
  <c r="F73" i="10"/>
  <c r="E73" i="10"/>
  <c r="F72" i="10"/>
  <c r="E72" i="10"/>
  <c r="F71" i="10"/>
  <c r="E71" i="10"/>
  <c r="F70" i="10"/>
  <c r="L70" i="10" s="1"/>
  <c r="E70" i="10"/>
  <c r="K70" i="10" s="1"/>
  <c r="F69" i="10"/>
  <c r="E69" i="10"/>
  <c r="F68" i="10"/>
  <c r="E68" i="10"/>
  <c r="F67" i="10"/>
  <c r="E67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K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K53" i="10" s="1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K41" i="10" s="1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K29" i="10" s="1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K17" i="10" s="1"/>
  <c r="F16" i="10"/>
  <c r="E16" i="10"/>
  <c r="F15" i="10"/>
  <c r="E15" i="10"/>
  <c r="F14" i="10"/>
  <c r="E14" i="10"/>
  <c r="F13" i="10"/>
  <c r="E13" i="10"/>
  <c r="F12" i="10"/>
  <c r="L12" i="10" s="1"/>
  <c r="E12" i="10"/>
  <c r="I88" i="10"/>
  <c r="H88" i="10"/>
  <c r="H89" i="10" s="1"/>
  <c r="G88" i="10"/>
  <c r="K87" i="10"/>
  <c r="J87" i="10"/>
  <c r="L87" i="10"/>
  <c r="K86" i="10"/>
  <c r="J86" i="10"/>
  <c r="L86" i="10"/>
  <c r="K85" i="10"/>
  <c r="J85" i="10"/>
  <c r="L85" i="10"/>
  <c r="K84" i="10"/>
  <c r="J84" i="10"/>
  <c r="L84" i="10"/>
  <c r="K83" i="10"/>
  <c r="J83" i="10"/>
  <c r="L83" i="10"/>
  <c r="J82" i="10"/>
  <c r="K81" i="10"/>
  <c r="J81" i="10"/>
  <c r="L81" i="10"/>
  <c r="K80" i="10"/>
  <c r="J80" i="10"/>
  <c r="L80" i="10"/>
  <c r="K79" i="10"/>
  <c r="J79" i="10"/>
  <c r="L79" i="10"/>
  <c r="K78" i="10"/>
  <c r="J78" i="10"/>
  <c r="L78" i="10"/>
  <c r="K77" i="10"/>
  <c r="J77" i="10"/>
  <c r="L77" i="10"/>
  <c r="J76" i="10"/>
  <c r="K75" i="10"/>
  <c r="J75" i="10"/>
  <c r="L75" i="10"/>
  <c r="K74" i="10"/>
  <c r="J74" i="10"/>
  <c r="L74" i="10"/>
  <c r="K73" i="10"/>
  <c r="J73" i="10"/>
  <c r="L73" i="10"/>
  <c r="K72" i="10"/>
  <c r="J72" i="10"/>
  <c r="L72" i="10"/>
  <c r="K71" i="10"/>
  <c r="J71" i="10"/>
  <c r="L71" i="10" s="1"/>
  <c r="J70" i="10"/>
  <c r="K69" i="10"/>
  <c r="J69" i="10"/>
  <c r="L69" i="10"/>
  <c r="K68" i="10"/>
  <c r="J68" i="10"/>
  <c r="L68" i="10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K67" i="10"/>
  <c r="J67" i="10"/>
  <c r="F88" i="10"/>
  <c r="E88" i="10"/>
  <c r="I65" i="10"/>
  <c r="H65" i="10"/>
  <c r="G65" i="10"/>
  <c r="G89" i="10" s="1"/>
  <c r="L64" i="10"/>
  <c r="J64" i="10"/>
  <c r="K64" i="10"/>
  <c r="L63" i="10"/>
  <c r="K63" i="10"/>
  <c r="J63" i="10"/>
  <c r="L62" i="10"/>
  <c r="J62" i="10"/>
  <c r="K62" i="10"/>
  <c r="K61" i="10"/>
  <c r="J61" i="10"/>
  <c r="L60" i="10"/>
  <c r="J60" i="10"/>
  <c r="K60" i="10"/>
  <c r="L59" i="10"/>
  <c r="J59" i="10"/>
  <c r="L58" i="10"/>
  <c r="J58" i="10"/>
  <c r="K58" i="10"/>
  <c r="L57" i="10"/>
  <c r="K57" i="10"/>
  <c r="J57" i="10"/>
  <c r="L56" i="10"/>
  <c r="J56" i="10"/>
  <c r="K56" i="10"/>
  <c r="L55" i="10"/>
  <c r="K55" i="10"/>
  <c r="J55" i="10"/>
  <c r="L54" i="10"/>
  <c r="J54" i="10"/>
  <c r="K54" i="10"/>
  <c r="L53" i="10"/>
  <c r="J53" i="10"/>
  <c r="L52" i="10"/>
  <c r="J52" i="10"/>
  <c r="K52" i="10"/>
  <c r="L51" i="10"/>
  <c r="K51" i="10"/>
  <c r="J51" i="10"/>
  <c r="J50" i="10"/>
  <c r="L50" i="10" s="1"/>
  <c r="K50" i="10"/>
  <c r="K49" i="10"/>
  <c r="J49" i="10"/>
  <c r="L49" i="10" s="1"/>
  <c r="L48" i="10"/>
  <c r="J48" i="10"/>
  <c r="K48" i="10"/>
  <c r="L47" i="10"/>
  <c r="J47" i="10"/>
  <c r="K47" i="10"/>
  <c r="L46" i="10"/>
  <c r="J46" i="10"/>
  <c r="K46" i="10"/>
  <c r="J45" i="10"/>
  <c r="L45" i="10" s="1"/>
  <c r="K45" i="10"/>
  <c r="L44" i="10"/>
  <c r="J44" i="10"/>
  <c r="K44" i="10"/>
  <c r="L43" i="10"/>
  <c r="J43" i="10"/>
  <c r="K43" i="10"/>
  <c r="L42" i="10"/>
  <c r="J42" i="10"/>
  <c r="K42" i="10"/>
  <c r="L41" i="10"/>
  <c r="J41" i="10"/>
  <c r="L40" i="10"/>
  <c r="J40" i="10"/>
  <c r="K40" i="10"/>
  <c r="L39" i="10"/>
  <c r="J39" i="10"/>
  <c r="K39" i="10"/>
  <c r="L38" i="10"/>
  <c r="J38" i="10"/>
  <c r="K38" i="10"/>
  <c r="L37" i="10"/>
  <c r="J37" i="10"/>
  <c r="K37" i="10"/>
  <c r="L36" i="10"/>
  <c r="J36" i="10"/>
  <c r="K36" i="10"/>
  <c r="L35" i="10"/>
  <c r="J35" i="10"/>
  <c r="K35" i="10"/>
  <c r="L34" i="10"/>
  <c r="J34" i="10"/>
  <c r="K34" i="10"/>
  <c r="L33" i="10"/>
  <c r="J33" i="10"/>
  <c r="K33" i="10"/>
  <c r="L32" i="10"/>
  <c r="J32" i="10"/>
  <c r="K32" i="10"/>
  <c r="L31" i="10"/>
  <c r="J31" i="10"/>
  <c r="K31" i="10"/>
  <c r="L30" i="10"/>
  <c r="J30" i="10"/>
  <c r="K30" i="10"/>
  <c r="L29" i="10"/>
  <c r="J29" i="10"/>
  <c r="L28" i="10"/>
  <c r="J28" i="10"/>
  <c r="K28" i="10"/>
  <c r="L27" i="10"/>
  <c r="J27" i="10"/>
  <c r="K27" i="10"/>
  <c r="L26" i="10"/>
  <c r="J26" i="10"/>
  <c r="K26" i="10"/>
  <c r="L25" i="10"/>
  <c r="J25" i="10"/>
  <c r="K25" i="10"/>
  <c r="J24" i="10"/>
  <c r="L24" i="10" s="1"/>
  <c r="K24" i="10"/>
  <c r="J23" i="10"/>
  <c r="L23" i="10" s="1"/>
  <c r="K23" i="10"/>
  <c r="L22" i="10"/>
  <c r="J22" i="10"/>
  <c r="K22" i="10"/>
  <c r="L21" i="10"/>
  <c r="J21" i="10"/>
  <c r="K21" i="10"/>
  <c r="L20" i="10"/>
  <c r="J20" i="10"/>
  <c r="K20" i="10"/>
  <c r="J19" i="10"/>
  <c r="L19" i="10" s="1"/>
  <c r="K19" i="10"/>
  <c r="J18" i="10"/>
  <c r="L18" i="10" s="1"/>
  <c r="K18" i="10"/>
  <c r="J17" i="10"/>
  <c r="L17" i="10" s="1"/>
  <c r="L16" i="10"/>
  <c r="J16" i="10"/>
  <c r="K16" i="10"/>
  <c r="L15" i="10"/>
  <c r="J15" i="10"/>
  <c r="K15" i="10"/>
  <c r="L14" i="10"/>
  <c r="J14" i="10"/>
  <c r="K14" i="10"/>
  <c r="L13" i="10"/>
  <c r="J13" i="10"/>
  <c r="K13" i="10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J12" i="10"/>
  <c r="I88" i="9"/>
  <c r="H88" i="9"/>
  <c r="H89" i="9" s="1"/>
  <c r="G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A68" i="9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J67" i="9"/>
  <c r="I65" i="9"/>
  <c r="H65" i="9"/>
  <c r="G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J12" i="9"/>
  <c r="J84" i="11" l="1"/>
  <c r="L84" i="11" s="1"/>
  <c r="I98" i="11"/>
  <c r="I99" i="11" s="1"/>
  <c r="K79" i="11"/>
  <c r="J79" i="11"/>
  <c r="L79" i="11" s="1"/>
  <c r="L24" i="11"/>
  <c r="L48" i="11"/>
  <c r="L90" i="11"/>
  <c r="L18" i="11"/>
  <c r="L42" i="11"/>
  <c r="L74" i="11"/>
  <c r="L68" i="11"/>
  <c r="L30" i="11"/>
  <c r="L54" i="11"/>
  <c r="L96" i="11"/>
  <c r="L58" i="11"/>
  <c r="L97" i="11"/>
  <c r="L69" i="11"/>
  <c r="L56" i="11"/>
  <c r="L15" i="11"/>
  <c r="L21" i="11"/>
  <c r="L27" i="11"/>
  <c r="L33" i="11"/>
  <c r="L51" i="11"/>
  <c r="L57" i="11"/>
  <c r="L63" i="11"/>
  <c r="L77" i="11"/>
  <c r="L93" i="11"/>
  <c r="L72" i="11"/>
  <c r="L78" i="11"/>
  <c r="L13" i="11"/>
  <c r="L19" i="11"/>
  <c r="L31" i="11"/>
  <c r="L55" i="11"/>
  <c r="L75" i="11"/>
  <c r="L64" i="11"/>
  <c r="L39" i="11"/>
  <c r="L52" i="11"/>
  <c r="F98" i="11"/>
  <c r="L46" i="11"/>
  <c r="L94" i="11"/>
  <c r="L40" i="11"/>
  <c r="F65" i="11"/>
  <c r="L34" i="11"/>
  <c r="L28" i="11"/>
  <c r="L22" i="11"/>
  <c r="L49" i="11"/>
  <c r="G99" i="11"/>
  <c r="L45" i="11"/>
  <c r="H99" i="11"/>
  <c r="L17" i="11"/>
  <c r="L29" i="11"/>
  <c r="L41" i="11"/>
  <c r="L53" i="11"/>
  <c r="L71" i="11"/>
  <c r="E65" i="11"/>
  <c r="L25" i="11"/>
  <c r="J98" i="11"/>
  <c r="L70" i="11"/>
  <c r="L76" i="11"/>
  <c r="J65" i="11"/>
  <c r="L61" i="11"/>
  <c r="L92" i="11"/>
  <c r="E98" i="11"/>
  <c r="K13" i="11"/>
  <c r="K98" i="11"/>
  <c r="K12" i="11"/>
  <c r="L67" i="11"/>
  <c r="J65" i="10"/>
  <c r="L61" i="10"/>
  <c r="L65" i="10" s="1"/>
  <c r="I89" i="10"/>
  <c r="L82" i="10"/>
  <c r="J88" i="10"/>
  <c r="K88" i="10"/>
  <c r="E65" i="10"/>
  <c r="E89" i="10" s="1"/>
  <c r="F65" i="10"/>
  <c r="F89" i="10" s="1"/>
  <c r="K12" i="10"/>
  <c r="K65" i="10" s="1"/>
  <c r="L67" i="10"/>
  <c r="G89" i="9"/>
  <c r="J88" i="9"/>
  <c r="J65" i="9"/>
  <c r="I89" i="9"/>
  <c r="F99" i="11" l="1"/>
  <c r="L65" i="11"/>
  <c r="K65" i="11"/>
  <c r="K99" i="11" s="1"/>
  <c r="E99" i="11"/>
  <c r="J99" i="11"/>
  <c r="J89" i="10"/>
  <c r="L89" i="10" s="1"/>
  <c r="K89" i="10"/>
  <c r="J89" i="9"/>
  <c r="I88" i="8"/>
  <c r="H88" i="8"/>
  <c r="G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A68" i="8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J67" i="8"/>
  <c r="I65" i="8"/>
  <c r="H65" i="8"/>
  <c r="G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J12" i="8"/>
  <c r="L99" i="11" l="1"/>
  <c r="J88" i="8"/>
  <c r="H89" i="8"/>
  <c r="I89" i="8"/>
  <c r="G89" i="8"/>
  <c r="J65" i="8"/>
  <c r="J11" i="7"/>
  <c r="K63" i="7"/>
  <c r="J63" i="7"/>
  <c r="F63" i="7"/>
  <c r="F89" i="7"/>
  <c r="F94" i="7"/>
  <c r="F93" i="7"/>
  <c r="F92" i="7"/>
  <c r="F91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0" i="7"/>
  <c r="F69" i="7"/>
  <c r="F68" i="7"/>
  <c r="F67" i="7"/>
  <c r="F66" i="7"/>
  <c r="F65" i="7"/>
  <c r="F64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89" i="8" l="1"/>
  <c r="L63" i="7"/>
  <c r="K94" i="7"/>
  <c r="E87" i="8" s="1"/>
  <c r="K87" i="8" s="1"/>
  <c r="E87" i="9" s="1"/>
  <c r="K87" i="9" s="1"/>
  <c r="K92" i="7"/>
  <c r="E85" i="8" s="1"/>
  <c r="K85" i="8" s="1"/>
  <c r="E85" i="9" s="1"/>
  <c r="K85" i="9" s="1"/>
  <c r="K90" i="7"/>
  <c r="E83" i="8" s="1"/>
  <c r="K83" i="8" s="1"/>
  <c r="E83" i="9" s="1"/>
  <c r="K83" i="9" s="1"/>
  <c r="K88" i="7"/>
  <c r="K86" i="7"/>
  <c r="E80" i="8" s="1"/>
  <c r="K80" i="8" s="1"/>
  <c r="E80" i="9" s="1"/>
  <c r="K80" i="9" s="1"/>
  <c r="K84" i="7"/>
  <c r="E78" i="8" s="1"/>
  <c r="K78" i="8" s="1"/>
  <c r="E78" i="9" s="1"/>
  <c r="K78" i="9" s="1"/>
  <c r="K82" i="7"/>
  <c r="E76" i="8" s="1"/>
  <c r="K76" i="8" s="1"/>
  <c r="E76" i="9" s="1"/>
  <c r="K76" i="9" s="1"/>
  <c r="K80" i="7"/>
  <c r="E74" i="8" s="1"/>
  <c r="K74" i="8" s="1"/>
  <c r="E74" i="9" s="1"/>
  <c r="K74" i="9" s="1"/>
  <c r="K79" i="7"/>
  <c r="E73" i="8" s="1"/>
  <c r="K73" i="8" s="1"/>
  <c r="E73" i="9" s="1"/>
  <c r="K73" i="9" s="1"/>
  <c r="K78" i="7"/>
  <c r="E72" i="8" s="1"/>
  <c r="K72" i="8" s="1"/>
  <c r="E72" i="9" s="1"/>
  <c r="K72" i="9" s="1"/>
  <c r="K77" i="7"/>
  <c r="E71" i="8" s="1"/>
  <c r="K71" i="8" s="1"/>
  <c r="E71" i="9" s="1"/>
  <c r="K71" i="9" s="1"/>
  <c r="K76" i="7"/>
  <c r="E70" i="8" s="1"/>
  <c r="K70" i="8" s="1"/>
  <c r="E70" i="9" s="1"/>
  <c r="K70" i="9" s="1"/>
  <c r="K74" i="7"/>
  <c r="E68" i="8" s="1"/>
  <c r="K68" i="8" s="1"/>
  <c r="E68" i="9" s="1"/>
  <c r="K68" i="9" s="1"/>
  <c r="K70" i="7"/>
  <c r="E64" i="8" s="1"/>
  <c r="K64" i="8" s="1"/>
  <c r="E64" i="9" s="1"/>
  <c r="K64" i="9" s="1"/>
  <c r="K69" i="7"/>
  <c r="E63" i="8" s="1"/>
  <c r="K63" i="8" s="1"/>
  <c r="E63" i="9" s="1"/>
  <c r="K63" i="9" s="1"/>
  <c r="K68" i="7"/>
  <c r="E62" i="8" s="1"/>
  <c r="K62" i="8" s="1"/>
  <c r="E62" i="9" s="1"/>
  <c r="K62" i="9" s="1"/>
  <c r="K67" i="7"/>
  <c r="E61" i="8" s="1"/>
  <c r="K61" i="8" s="1"/>
  <c r="E61" i="9" s="1"/>
  <c r="K61" i="9" s="1"/>
  <c r="K66" i="7"/>
  <c r="E60" i="8" s="1"/>
  <c r="K60" i="8" s="1"/>
  <c r="E60" i="9" s="1"/>
  <c r="K60" i="9" s="1"/>
  <c r="K65" i="7"/>
  <c r="E59" i="8" s="1"/>
  <c r="K59" i="8" s="1"/>
  <c r="E59" i="9" s="1"/>
  <c r="K59" i="9" s="1"/>
  <c r="K64" i="7"/>
  <c r="E58" i="8" s="1"/>
  <c r="K58" i="8" s="1"/>
  <c r="E58" i="9" s="1"/>
  <c r="K58" i="9" s="1"/>
  <c r="K61" i="7"/>
  <c r="E56" i="8" s="1"/>
  <c r="K56" i="8" s="1"/>
  <c r="E56" i="9" s="1"/>
  <c r="K56" i="9" s="1"/>
  <c r="K59" i="7"/>
  <c r="E54" i="8" s="1"/>
  <c r="K54" i="8" s="1"/>
  <c r="E54" i="9" s="1"/>
  <c r="K54" i="9" s="1"/>
  <c r="K58" i="7"/>
  <c r="E53" i="8" s="1"/>
  <c r="K53" i="8" s="1"/>
  <c r="E53" i="9" s="1"/>
  <c r="K53" i="9" s="1"/>
  <c r="K57" i="7"/>
  <c r="K56" i="7"/>
  <c r="K55" i="7"/>
  <c r="E52" i="8" s="1"/>
  <c r="K52" i="8" s="1"/>
  <c r="E52" i="9" s="1"/>
  <c r="K52" i="9" s="1"/>
  <c r="K53" i="7"/>
  <c r="E50" i="8" s="1"/>
  <c r="K50" i="8" s="1"/>
  <c r="E50" i="9" s="1"/>
  <c r="K50" i="9" s="1"/>
  <c r="K52" i="7"/>
  <c r="E49" i="8" s="1"/>
  <c r="K49" i="8" s="1"/>
  <c r="E49" i="9" s="1"/>
  <c r="K49" i="9" s="1"/>
  <c r="K51" i="7"/>
  <c r="K50" i="7"/>
  <c r="E48" i="8" s="1"/>
  <c r="K48" i="8" s="1"/>
  <c r="E48" i="9" s="1"/>
  <c r="K48" i="9" s="1"/>
  <c r="K49" i="7"/>
  <c r="E47" i="8" s="1"/>
  <c r="K47" i="8" s="1"/>
  <c r="E47" i="9" s="1"/>
  <c r="K47" i="9" s="1"/>
  <c r="K48" i="7"/>
  <c r="E46" i="8" s="1"/>
  <c r="K46" i="8" s="1"/>
  <c r="E46" i="9" s="1"/>
  <c r="K46" i="9" s="1"/>
  <c r="K47" i="7"/>
  <c r="E45" i="8" s="1"/>
  <c r="K45" i="8" s="1"/>
  <c r="E45" i="9" s="1"/>
  <c r="K45" i="9" s="1"/>
  <c r="K45" i="7"/>
  <c r="E43" i="8" s="1"/>
  <c r="K43" i="8" s="1"/>
  <c r="E43" i="9" s="1"/>
  <c r="K43" i="9" s="1"/>
  <c r="K44" i="7"/>
  <c r="E42" i="8" s="1"/>
  <c r="K42" i="8" s="1"/>
  <c r="E42" i="9" s="1"/>
  <c r="K42" i="9" s="1"/>
  <c r="K43" i="7"/>
  <c r="E41" i="8" s="1"/>
  <c r="K41" i="8" s="1"/>
  <c r="E41" i="9" s="1"/>
  <c r="K41" i="9" s="1"/>
  <c r="K42" i="7"/>
  <c r="E40" i="8" s="1"/>
  <c r="K40" i="8" s="1"/>
  <c r="E40" i="9" s="1"/>
  <c r="K40" i="9" s="1"/>
  <c r="K41" i="7"/>
  <c r="E39" i="8" s="1"/>
  <c r="K39" i="8" s="1"/>
  <c r="E39" i="9" s="1"/>
  <c r="K39" i="9" s="1"/>
  <c r="K40" i="7"/>
  <c r="E38" i="8" s="1"/>
  <c r="K38" i="8" s="1"/>
  <c r="E38" i="9" s="1"/>
  <c r="K38" i="9" s="1"/>
  <c r="K39" i="7"/>
  <c r="E37" i="8" s="1"/>
  <c r="K37" i="8" s="1"/>
  <c r="E37" i="9" s="1"/>
  <c r="K37" i="9" s="1"/>
  <c r="K38" i="7"/>
  <c r="E36" i="8" s="1"/>
  <c r="K36" i="8" s="1"/>
  <c r="E36" i="9" s="1"/>
  <c r="K36" i="9" s="1"/>
  <c r="K37" i="7"/>
  <c r="K36" i="7"/>
  <c r="E35" i="8" s="1"/>
  <c r="K35" i="8" s="1"/>
  <c r="E35" i="9" s="1"/>
  <c r="K35" i="9" s="1"/>
  <c r="K34" i="7"/>
  <c r="E33" i="8" s="1"/>
  <c r="K33" i="8" s="1"/>
  <c r="E33" i="9" s="1"/>
  <c r="K33" i="9" s="1"/>
  <c r="K33" i="7"/>
  <c r="E32" i="8" s="1"/>
  <c r="K32" i="8" s="1"/>
  <c r="E32" i="9" s="1"/>
  <c r="K32" i="9" s="1"/>
  <c r="K32" i="7"/>
  <c r="E31" i="8" s="1"/>
  <c r="K31" i="8" s="1"/>
  <c r="E31" i="9" s="1"/>
  <c r="K31" i="9" s="1"/>
  <c r="K31" i="7"/>
  <c r="E30" i="8" s="1"/>
  <c r="K30" i="8" s="1"/>
  <c r="E30" i="9" s="1"/>
  <c r="K30" i="9" s="1"/>
  <c r="K30" i="7"/>
  <c r="E29" i="8" s="1"/>
  <c r="K29" i="8" s="1"/>
  <c r="E29" i="9" s="1"/>
  <c r="K29" i="9" s="1"/>
  <c r="K29" i="7"/>
  <c r="K28" i="7"/>
  <c r="K26" i="7"/>
  <c r="E27" i="8" s="1"/>
  <c r="K27" i="8" s="1"/>
  <c r="E27" i="9" s="1"/>
  <c r="K27" i="9" s="1"/>
  <c r="K25" i="7"/>
  <c r="E26" i="8" s="1"/>
  <c r="K26" i="8" s="1"/>
  <c r="E26" i="9" s="1"/>
  <c r="K26" i="9" s="1"/>
  <c r="K24" i="7"/>
  <c r="E25" i="8" s="1"/>
  <c r="K25" i="8" s="1"/>
  <c r="E25" i="9" s="1"/>
  <c r="K25" i="9" s="1"/>
  <c r="K23" i="7"/>
  <c r="E24" i="8" s="1"/>
  <c r="K24" i="8" s="1"/>
  <c r="E24" i="9" s="1"/>
  <c r="K24" i="9" s="1"/>
  <c r="K22" i="7"/>
  <c r="E23" i="8" s="1"/>
  <c r="K23" i="8" s="1"/>
  <c r="E23" i="9" s="1"/>
  <c r="K23" i="9" s="1"/>
  <c r="K21" i="7"/>
  <c r="E22" i="8" s="1"/>
  <c r="K22" i="8" s="1"/>
  <c r="E22" i="9" s="1"/>
  <c r="K22" i="9" s="1"/>
  <c r="K20" i="7"/>
  <c r="E21" i="8" s="1"/>
  <c r="K21" i="8" s="1"/>
  <c r="E21" i="9" s="1"/>
  <c r="K21" i="9" s="1"/>
  <c r="K19" i="7"/>
  <c r="E20" i="8" s="1"/>
  <c r="K20" i="8" s="1"/>
  <c r="E20" i="9" s="1"/>
  <c r="K20" i="9" s="1"/>
  <c r="K18" i="7"/>
  <c r="E19" i="8" s="1"/>
  <c r="K19" i="8" s="1"/>
  <c r="E19" i="9" s="1"/>
  <c r="K19" i="9" s="1"/>
  <c r="K17" i="7"/>
  <c r="E18" i="8" s="1"/>
  <c r="K18" i="8" s="1"/>
  <c r="E18" i="9" s="1"/>
  <c r="K18" i="9" s="1"/>
  <c r="K16" i="7"/>
  <c r="E17" i="8" s="1"/>
  <c r="K17" i="8" s="1"/>
  <c r="E17" i="9" s="1"/>
  <c r="K17" i="9" s="1"/>
  <c r="K15" i="7"/>
  <c r="E16" i="8" s="1"/>
  <c r="K16" i="8" s="1"/>
  <c r="E16" i="9" s="1"/>
  <c r="K16" i="9" s="1"/>
  <c r="K14" i="7"/>
  <c r="E15" i="8" s="1"/>
  <c r="K15" i="8" s="1"/>
  <c r="E15" i="9" s="1"/>
  <c r="K15" i="9" s="1"/>
  <c r="K12" i="7"/>
  <c r="E13" i="8" s="1"/>
  <c r="K13" i="8" s="1"/>
  <c r="E13" i="9" s="1"/>
  <c r="K13" i="9" s="1"/>
  <c r="I95" i="7"/>
  <c r="H95" i="7"/>
  <c r="G95" i="7"/>
  <c r="J94" i="7"/>
  <c r="J93" i="7"/>
  <c r="L93" i="7" s="1"/>
  <c r="F86" i="8" s="1"/>
  <c r="L86" i="8" s="1"/>
  <c r="F86" i="9" s="1"/>
  <c r="L86" i="9" s="1"/>
  <c r="K93" i="7"/>
  <c r="E86" i="8" s="1"/>
  <c r="K86" i="8" s="1"/>
  <c r="E86" i="9" s="1"/>
  <c r="K86" i="9" s="1"/>
  <c r="J92" i="7"/>
  <c r="J91" i="7"/>
  <c r="K91" i="7"/>
  <c r="E84" i="8" s="1"/>
  <c r="K84" i="8" s="1"/>
  <c r="E84" i="9" s="1"/>
  <c r="K84" i="9" s="1"/>
  <c r="J90" i="7"/>
  <c r="J89" i="7"/>
  <c r="K89" i="7"/>
  <c r="E82" i="8" s="1"/>
  <c r="K82" i="8" s="1"/>
  <c r="E82" i="9" s="1"/>
  <c r="K82" i="9" s="1"/>
  <c r="J88" i="7"/>
  <c r="J87" i="7"/>
  <c r="L87" i="7" s="1"/>
  <c r="F81" i="8" s="1"/>
  <c r="L81" i="8" s="1"/>
  <c r="F81" i="9" s="1"/>
  <c r="L81" i="9" s="1"/>
  <c r="K87" i="7"/>
  <c r="E81" i="8" s="1"/>
  <c r="K81" i="8" s="1"/>
  <c r="E81" i="9" s="1"/>
  <c r="K81" i="9" s="1"/>
  <c r="J86" i="7"/>
  <c r="J85" i="7"/>
  <c r="L85" i="7" s="1"/>
  <c r="F79" i="8" s="1"/>
  <c r="L79" i="8" s="1"/>
  <c r="F79" i="9" s="1"/>
  <c r="L79" i="9" s="1"/>
  <c r="K85" i="7"/>
  <c r="E79" i="8" s="1"/>
  <c r="K79" i="8" s="1"/>
  <c r="E79" i="9" s="1"/>
  <c r="K79" i="9" s="1"/>
  <c r="J84" i="7"/>
  <c r="L84" i="7" s="1"/>
  <c r="F78" i="8" s="1"/>
  <c r="L78" i="8" s="1"/>
  <c r="F78" i="9" s="1"/>
  <c r="L78" i="9" s="1"/>
  <c r="K83" i="7"/>
  <c r="E77" i="8" s="1"/>
  <c r="K77" i="8" s="1"/>
  <c r="E77" i="9" s="1"/>
  <c r="K77" i="9" s="1"/>
  <c r="J83" i="7"/>
  <c r="L83" i="7" s="1"/>
  <c r="F77" i="8" s="1"/>
  <c r="L77" i="8" s="1"/>
  <c r="F77" i="9" s="1"/>
  <c r="L77" i="9" s="1"/>
  <c r="J82" i="7"/>
  <c r="K81" i="7"/>
  <c r="E75" i="8" s="1"/>
  <c r="K75" i="8" s="1"/>
  <c r="E75" i="9" s="1"/>
  <c r="K75" i="9" s="1"/>
  <c r="J81" i="7"/>
  <c r="L81" i="7" s="1"/>
  <c r="F75" i="8" s="1"/>
  <c r="L75" i="8" s="1"/>
  <c r="F75" i="9" s="1"/>
  <c r="L75" i="9" s="1"/>
  <c r="J80" i="7"/>
  <c r="J79" i="7"/>
  <c r="L79" i="7" s="1"/>
  <c r="F73" i="8" s="1"/>
  <c r="L73" i="8" s="1"/>
  <c r="F73" i="9" s="1"/>
  <c r="L73" i="9" s="1"/>
  <c r="J78" i="7"/>
  <c r="J77" i="7"/>
  <c r="L77" i="7" s="1"/>
  <c r="F71" i="8" s="1"/>
  <c r="L71" i="8" s="1"/>
  <c r="F71" i="9" s="1"/>
  <c r="L71" i="9" s="1"/>
  <c r="J76" i="7"/>
  <c r="K75" i="7"/>
  <c r="E69" i="8" s="1"/>
  <c r="K69" i="8" s="1"/>
  <c r="E69" i="9" s="1"/>
  <c r="K69" i="9" s="1"/>
  <c r="J75" i="7"/>
  <c r="L75" i="7" s="1"/>
  <c r="F69" i="8" s="1"/>
  <c r="L69" i="8" s="1"/>
  <c r="F69" i="9" s="1"/>
  <c r="L69" i="9" s="1"/>
  <c r="J74" i="7"/>
  <c r="A74" i="7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K73" i="7"/>
  <c r="E67" i="8" s="1"/>
  <c r="J73" i="7"/>
  <c r="I71" i="7"/>
  <c r="H71" i="7"/>
  <c r="G71" i="7"/>
  <c r="J70" i="7"/>
  <c r="J69" i="7"/>
  <c r="L69" i="7" s="1"/>
  <c r="F63" i="8" s="1"/>
  <c r="L63" i="8" s="1"/>
  <c r="F63" i="9" s="1"/>
  <c r="L63" i="9" s="1"/>
  <c r="J68" i="7"/>
  <c r="J67" i="7"/>
  <c r="L67" i="7" s="1"/>
  <c r="F61" i="8" s="1"/>
  <c r="L61" i="8" s="1"/>
  <c r="F61" i="9" s="1"/>
  <c r="L61" i="9" s="1"/>
  <c r="J66" i="7"/>
  <c r="J65" i="7"/>
  <c r="L65" i="7" s="1"/>
  <c r="F59" i="8" s="1"/>
  <c r="L59" i="8" s="1"/>
  <c r="F59" i="9" s="1"/>
  <c r="L59" i="9" s="1"/>
  <c r="J64" i="7"/>
  <c r="J62" i="7"/>
  <c r="L62" i="7" s="1"/>
  <c r="F57" i="8" s="1"/>
  <c r="L57" i="8" s="1"/>
  <c r="F57" i="9" s="1"/>
  <c r="L57" i="9" s="1"/>
  <c r="K62" i="7"/>
  <c r="E57" i="8" s="1"/>
  <c r="K57" i="8" s="1"/>
  <c r="E57" i="9" s="1"/>
  <c r="K57" i="9" s="1"/>
  <c r="J61" i="7"/>
  <c r="J60" i="7"/>
  <c r="L60" i="7" s="1"/>
  <c r="F55" i="8" s="1"/>
  <c r="L55" i="8" s="1"/>
  <c r="F55" i="9" s="1"/>
  <c r="L55" i="9" s="1"/>
  <c r="K60" i="7"/>
  <c r="E55" i="8" s="1"/>
  <c r="K55" i="8" s="1"/>
  <c r="E55" i="9" s="1"/>
  <c r="K55" i="9" s="1"/>
  <c r="J59" i="7"/>
  <c r="J58" i="7"/>
  <c r="L58" i="7" s="1"/>
  <c r="F53" i="8" s="1"/>
  <c r="L53" i="8" s="1"/>
  <c r="F53" i="9" s="1"/>
  <c r="L53" i="9" s="1"/>
  <c r="J57" i="7"/>
  <c r="J56" i="7"/>
  <c r="J55" i="7"/>
  <c r="J54" i="7"/>
  <c r="K54" i="7"/>
  <c r="E51" i="8" s="1"/>
  <c r="K51" i="8" s="1"/>
  <c r="E51" i="9" s="1"/>
  <c r="K51" i="9" s="1"/>
  <c r="J53" i="7"/>
  <c r="J52" i="7"/>
  <c r="J51" i="7"/>
  <c r="J50" i="7"/>
  <c r="L50" i="7" s="1"/>
  <c r="F48" i="8" s="1"/>
  <c r="L48" i="8" s="1"/>
  <c r="F48" i="9" s="1"/>
  <c r="L48" i="9" s="1"/>
  <c r="J49" i="7"/>
  <c r="J48" i="7"/>
  <c r="J47" i="7"/>
  <c r="J46" i="7"/>
  <c r="L46" i="7" s="1"/>
  <c r="F44" i="8" s="1"/>
  <c r="L44" i="8" s="1"/>
  <c r="F44" i="9" s="1"/>
  <c r="L44" i="9" s="1"/>
  <c r="K46" i="7"/>
  <c r="E44" i="8" s="1"/>
  <c r="K44" i="8" s="1"/>
  <c r="E44" i="9" s="1"/>
  <c r="K44" i="9" s="1"/>
  <c r="J45" i="7"/>
  <c r="J44" i="7"/>
  <c r="J43" i="7"/>
  <c r="J42" i="7"/>
  <c r="J41" i="7"/>
  <c r="J40" i="7"/>
  <c r="J39" i="7"/>
  <c r="J38" i="7"/>
  <c r="J37" i="7"/>
  <c r="J36" i="7"/>
  <c r="J35" i="7"/>
  <c r="K35" i="7"/>
  <c r="E34" i="8" s="1"/>
  <c r="K34" i="8" s="1"/>
  <c r="E34" i="9" s="1"/>
  <c r="K34" i="9" s="1"/>
  <c r="J34" i="7"/>
  <c r="J33" i="7"/>
  <c r="J32" i="7"/>
  <c r="J31" i="7"/>
  <c r="J30" i="7"/>
  <c r="J29" i="7"/>
  <c r="J28" i="7"/>
  <c r="J27" i="7"/>
  <c r="K27" i="7"/>
  <c r="E28" i="8" s="1"/>
  <c r="K28" i="8" s="1"/>
  <c r="E28" i="9" s="1"/>
  <c r="K28" i="9" s="1"/>
  <c r="J26" i="7"/>
  <c r="J25" i="7"/>
  <c r="J24" i="7"/>
  <c r="J23" i="7"/>
  <c r="L23" i="7" s="1"/>
  <c r="F24" i="8" s="1"/>
  <c r="L24" i="8" s="1"/>
  <c r="F24" i="9" s="1"/>
  <c r="L24" i="9" s="1"/>
  <c r="J22" i="7"/>
  <c r="J21" i="7"/>
  <c r="J20" i="7"/>
  <c r="L20" i="7" s="1"/>
  <c r="F21" i="8" s="1"/>
  <c r="L21" i="8" s="1"/>
  <c r="F21" i="9" s="1"/>
  <c r="L21" i="9" s="1"/>
  <c r="J19" i="7"/>
  <c r="J18" i="7"/>
  <c r="J17" i="7"/>
  <c r="L17" i="7" s="1"/>
  <c r="F18" i="8" s="1"/>
  <c r="L18" i="8" s="1"/>
  <c r="F18" i="9" s="1"/>
  <c r="L18" i="9" s="1"/>
  <c r="J16" i="7"/>
  <c r="J15" i="7"/>
  <c r="J14" i="7"/>
  <c r="J13" i="7"/>
  <c r="L13" i="7" s="1"/>
  <c r="F14" i="8" s="1"/>
  <c r="L14" i="8" s="1"/>
  <c r="F14" i="9" s="1"/>
  <c r="L14" i="9" s="1"/>
  <c r="K13" i="7"/>
  <c r="E14" i="8" s="1"/>
  <c r="K14" i="8" s="1"/>
  <c r="E14" i="9" s="1"/>
  <c r="K14" i="9" s="1"/>
  <c r="J12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L11" i="7"/>
  <c r="F12" i="8" s="1"/>
  <c r="K67" i="8" l="1"/>
  <c r="E88" i="8"/>
  <c r="J95" i="7"/>
  <c r="L12" i="8"/>
  <c r="L27" i="7"/>
  <c r="F28" i="8" s="1"/>
  <c r="L28" i="8" s="1"/>
  <c r="F28" i="9" s="1"/>
  <c r="L28" i="9" s="1"/>
  <c r="L31" i="7"/>
  <c r="F30" i="8" s="1"/>
  <c r="L30" i="8" s="1"/>
  <c r="F30" i="9" s="1"/>
  <c r="L30" i="9" s="1"/>
  <c r="L40" i="7"/>
  <c r="F38" i="8" s="1"/>
  <c r="L38" i="8" s="1"/>
  <c r="F38" i="9" s="1"/>
  <c r="L38" i="9" s="1"/>
  <c r="L44" i="7"/>
  <c r="F42" i="8" s="1"/>
  <c r="L42" i="8" s="1"/>
  <c r="F42" i="9" s="1"/>
  <c r="L42" i="9" s="1"/>
  <c r="L54" i="7"/>
  <c r="F51" i="8" s="1"/>
  <c r="L51" i="8" s="1"/>
  <c r="F51" i="9" s="1"/>
  <c r="L51" i="9" s="1"/>
  <c r="L15" i="7"/>
  <c r="F16" i="8" s="1"/>
  <c r="L16" i="8" s="1"/>
  <c r="F16" i="9" s="1"/>
  <c r="L16" i="9" s="1"/>
  <c r="L18" i="7"/>
  <c r="F19" i="8" s="1"/>
  <c r="L19" i="8" s="1"/>
  <c r="F19" i="9" s="1"/>
  <c r="L19" i="9" s="1"/>
  <c r="L22" i="7"/>
  <c r="F23" i="8" s="1"/>
  <c r="L23" i="8" s="1"/>
  <c r="F23" i="9" s="1"/>
  <c r="L23" i="9" s="1"/>
  <c r="L25" i="7"/>
  <c r="F26" i="8" s="1"/>
  <c r="L26" i="8" s="1"/>
  <c r="F26" i="9" s="1"/>
  <c r="L26" i="9" s="1"/>
  <c r="L35" i="7"/>
  <c r="F34" i="8" s="1"/>
  <c r="L34" i="8" s="1"/>
  <c r="F34" i="9" s="1"/>
  <c r="L34" i="9" s="1"/>
  <c r="L48" i="7"/>
  <c r="F46" i="8" s="1"/>
  <c r="L46" i="8" s="1"/>
  <c r="F46" i="9" s="1"/>
  <c r="L46" i="9" s="1"/>
  <c r="L52" i="7"/>
  <c r="F49" i="8" s="1"/>
  <c r="L49" i="8" s="1"/>
  <c r="F49" i="9" s="1"/>
  <c r="L49" i="9" s="1"/>
  <c r="L88" i="7"/>
  <c r="L89" i="7"/>
  <c r="F82" i="8" s="1"/>
  <c r="L82" i="8" s="1"/>
  <c r="F82" i="9" s="1"/>
  <c r="L82" i="9" s="1"/>
  <c r="F95" i="7"/>
  <c r="L91" i="7"/>
  <c r="F84" i="8" s="1"/>
  <c r="L84" i="8" s="1"/>
  <c r="F84" i="9" s="1"/>
  <c r="L84" i="9" s="1"/>
  <c r="L29" i="7"/>
  <c r="L33" i="7"/>
  <c r="F32" i="8" s="1"/>
  <c r="L32" i="8" s="1"/>
  <c r="F32" i="9" s="1"/>
  <c r="L32" i="9" s="1"/>
  <c r="L42" i="7"/>
  <c r="F40" i="8" s="1"/>
  <c r="L40" i="8" s="1"/>
  <c r="F40" i="9" s="1"/>
  <c r="L40" i="9" s="1"/>
  <c r="L76" i="7"/>
  <c r="F70" i="8" s="1"/>
  <c r="L70" i="8" s="1"/>
  <c r="F70" i="9" s="1"/>
  <c r="L70" i="9" s="1"/>
  <c r="L78" i="7"/>
  <c r="F72" i="8" s="1"/>
  <c r="L72" i="8" s="1"/>
  <c r="F72" i="9" s="1"/>
  <c r="L72" i="9" s="1"/>
  <c r="L80" i="7"/>
  <c r="F74" i="8" s="1"/>
  <c r="L74" i="8" s="1"/>
  <c r="F74" i="9" s="1"/>
  <c r="L74" i="9" s="1"/>
  <c r="L82" i="7"/>
  <c r="F76" i="8" s="1"/>
  <c r="L76" i="8" s="1"/>
  <c r="F76" i="9" s="1"/>
  <c r="L76" i="9" s="1"/>
  <c r="L86" i="7"/>
  <c r="F80" i="8" s="1"/>
  <c r="L80" i="8" s="1"/>
  <c r="F80" i="9" s="1"/>
  <c r="L80" i="9" s="1"/>
  <c r="L64" i="7"/>
  <c r="F58" i="8" s="1"/>
  <c r="L58" i="8" s="1"/>
  <c r="F58" i="9" s="1"/>
  <c r="L58" i="9" s="1"/>
  <c r="L90" i="7"/>
  <c r="F83" i="8" s="1"/>
  <c r="L83" i="8" s="1"/>
  <c r="F83" i="9" s="1"/>
  <c r="L83" i="9" s="1"/>
  <c r="L94" i="7"/>
  <c r="F87" i="8" s="1"/>
  <c r="L87" i="8" s="1"/>
  <c r="F87" i="9" s="1"/>
  <c r="L87" i="9" s="1"/>
  <c r="L47" i="7"/>
  <c r="F45" i="8" s="1"/>
  <c r="L45" i="8" s="1"/>
  <c r="F45" i="9" s="1"/>
  <c r="L45" i="9" s="1"/>
  <c r="L49" i="7"/>
  <c r="F47" i="8" s="1"/>
  <c r="L47" i="8" s="1"/>
  <c r="F47" i="9" s="1"/>
  <c r="L47" i="9" s="1"/>
  <c r="L51" i="7"/>
  <c r="L53" i="7"/>
  <c r="F50" i="8" s="1"/>
  <c r="L50" i="8" s="1"/>
  <c r="F50" i="9" s="1"/>
  <c r="L50" i="9" s="1"/>
  <c r="L55" i="7"/>
  <c r="F52" i="8" s="1"/>
  <c r="L52" i="8" s="1"/>
  <c r="F52" i="9" s="1"/>
  <c r="L52" i="9" s="1"/>
  <c r="L56" i="7"/>
  <c r="L57" i="7"/>
  <c r="L59" i="7"/>
  <c r="F54" i="8" s="1"/>
  <c r="L54" i="8" s="1"/>
  <c r="F54" i="9" s="1"/>
  <c r="L54" i="9" s="1"/>
  <c r="L61" i="7"/>
  <c r="F56" i="8" s="1"/>
  <c r="L56" i="8" s="1"/>
  <c r="F56" i="9" s="1"/>
  <c r="L56" i="9" s="1"/>
  <c r="E95" i="7"/>
  <c r="L14" i="7"/>
  <c r="F15" i="8" s="1"/>
  <c r="L15" i="8" s="1"/>
  <c r="F15" i="9" s="1"/>
  <c r="L15" i="9" s="1"/>
  <c r="L16" i="7"/>
  <c r="F17" i="8" s="1"/>
  <c r="L17" i="8" s="1"/>
  <c r="F17" i="9" s="1"/>
  <c r="L17" i="9" s="1"/>
  <c r="L19" i="7"/>
  <c r="F20" i="8" s="1"/>
  <c r="L20" i="8" s="1"/>
  <c r="F20" i="9" s="1"/>
  <c r="L20" i="9" s="1"/>
  <c r="L21" i="7"/>
  <c r="F22" i="8" s="1"/>
  <c r="L22" i="8" s="1"/>
  <c r="F22" i="9" s="1"/>
  <c r="L22" i="9" s="1"/>
  <c r="L24" i="7"/>
  <c r="F25" i="8" s="1"/>
  <c r="L25" i="8" s="1"/>
  <c r="F25" i="9" s="1"/>
  <c r="L25" i="9" s="1"/>
  <c r="L26" i="7"/>
  <c r="F27" i="8" s="1"/>
  <c r="L27" i="8" s="1"/>
  <c r="F27" i="9" s="1"/>
  <c r="L27" i="9" s="1"/>
  <c r="L28" i="7"/>
  <c r="L30" i="7"/>
  <c r="F29" i="8" s="1"/>
  <c r="L29" i="8" s="1"/>
  <c r="F29" i="9" s="1"/>
  <c r="L29" i="9" s="1"/>
  <c r="L32" i="7"/>
  <c r="F31" i="8" s="1"/>
  <c r="L31" i="8" s="1"/>
  <c r="F31" i="9" s="1"/>
  <c r="L31" i="9" s="1"/>
  <c r="L34" i="7"/>
  <c r="F33" i="8" s="1"/>
  <c r="L33" i="8" s="1"/>
  <c r="F33" i="9" s="1"/>
  <c r="L33" i="9" s="1"/>
  <c r="L36" i="7"/>
  <c r="F35" i="8" s="1"/>
  <c r="L35" i="8" s="1"/>
  <c r="F35" i="9" s="1"/>
  <c r="L35" i="9" s="1"/>
  <c r="L37" i="7"/>
  <c r="L38" i="7"/>
  <c r="F36" i="8" s="1"/>
  <c r="L36" i="8" s="1"/>
  <c r="F36" i="9" s="1"/>
  <c r="L36" i="9" s="1"/>
  <c r="L39" i="7"/>
  <c r="F37" i="8" s="1"/>
  <c r="L37" i="8" s="1"/>
  <c r="F37" i="9" s="1"/>
  <c r="L37" i="9" s="1"/>
  <c r="L41" i="7"/>
  <c r="F39" i="8" s="1"/>
  <c r="L39" i="8" s="1"/>
  <c r="F39" i="9" s="1"/>
  <c r="L39" i="9" s="1"/>
  <c r="L43" i="7"/>
  <c r="F41" i="8" s="1"/>
  <c r="L41" i="8" s="1"/>
  <c r="F41" i="9" s="1"/>
  <c r="L41" i="9" s="1"/>
  <c r="L45" i="7"/>
  <c r="F43" i="8" s="1"/>
  <c r="L43" i="8" s="1"/>
  <c r="F43" i="9" s="1"/>
  <c r="L43" i="9" s="1"/>
  <c r="L74" i="7"/>
  <c r="F68" i="8" s="1"/>
  <c r="L68" i="8" s="1"/>
  <c r="F68" i="9" s="1"/>
  <c r="L68" i="9" s="1"/>
  <c r="L66" i="7"/>
  <c r="F60" i="8" s="1"/>
  <c r="L60" i="8" s="1"/>
  <c r="F60" i="9" s="1"/>
  <c r="L60" i="9" s="1"/>
  <c r="L68" i="7"/>
  <c r="F62" i="8" s="1"/>
  <c r="L62" i="8" s="1"/>
  <c r="F62" i="9" s="1"/>
  <c r="L62" i="9" s="1"/>
  <c r="L70" i="7"/>
  <c r="F64" i="8" s="1"/>
  <c r="L64" i="8" s="1"/>
  <c r="F64" i="9" s="1"/>
  <c r="L64" i="9" s="1"/>
  <c r="L92" i="7"/>
  <c r="F85" i="8" s="1"/>
  <c r="L85" i="8" s="1"/>
  <c r="F85" i="9" s="1"/>
  <c r="L85" i="9" s="1"/>
  <c r="G96" i="7"/>
  <c r="J71" i="7"/>
  <c r="H96" i="7"/>
  <c r="I96" i="7"/>
  <c r="E71" i="7"/>
  <c r="F71" i="7"/>
  <c r="L12" i="7"/>
  <c r="K11" i="7"/>
  <c r="K95" i="7"/>
  <c r="L73" i="7"/>
  <c r="F67" i="8" s="1"/>
  <c r="K71" i="7" l="1"/>
  <c r="E12" i="8"/>
  <c r="L71" i="7"/>
  <c r="F13" i="8"/>
  <c r="F12" i="9"/>
  <c r="E67" i="9"/>
  <c r="K88" i="8"/>
  <c r="F88" i="8"/>
  <c r="L67" i="8"/>
  <c r="E96" i="7"/>
  <c r="F96" i="7"/>
  <c r="L96" i="7" s="1"/>
  <c r="L95" i="7"/>
  <c r="J96" i="7"/>
  <c r="K96" i="7"/>
  <c r="K67" i="9" l="1"/>
  <c r="K88" i="9" s="1"/>
  <c r="E88" i="9"/>
  <c r="L13" i="8"/>
  <c r="F65" i="8"/>
  <c r="F89" i="8" s="1"/>
  <c r="L89" i="8" s="1"/>
  <c r="F67" i="9"/>
  <c r="L88" i="8"/>
  <c r="K12" i="8"/>
  <c r="E65" i="8"/>
  <c r="E89" i="8" s="1"/>
  <c r="L12" i="9"/>
  <c r="F88" i="9" l="1"/>
  <c r="L67" i="9"/>
  <c r="L88" i="9" s="1"/>
  <c r="F13" i="9"/>
  <c r="L65" i="8"/>
  <c r="E12" i="9"/>
  <c r="K65" i="8"/>
  <c r="K89" i="8" s="1"/>
  <c r="E65" i="9" l="1"/>
  <c r="E89" i="9" s="1"/>
  <c r="K12" i="9"/>
  <c r="K65" i="9" s="1"/>
  <c r="K89" i="9" s="1"/>
  <c r="L13" i="9"/>
  <c r="L65" i="9" s="1"/>
  <c r="F65" i="9"/>
  <c r="F89" i="9" s="1"/>
  <c r="L89" i="9" s="1"/>
</calcChain>
</file>

<file path=xl/sharedStrings.xml><?xml version="1.0" encoding="utf-8"?>
<sst xmlns="http://schemas.openxmlformats.org/spreadsheetml/2006/main" count="1021" uniqueCount="139">
  <si>
    <t>№ п\п</t>
  </si>
  <si>
    <t>од. вим</t>
  </si>
  <si>
    <t>ціна</t>
  </si>
  <si>
    <t>к-сть</t>
  </si>
  <si>
    <t>сума</t>
  </si>
  <si>
    <t>надходження</t>
  </si>
  <si>
    <t>використання</t>
  </si>
  <si>
    <t xml:space="preserve">залишок на кінець </t>
  </si>
  <si>
    <t>Найменування лікарських засобів та медичних виробів</t>
  </si>
  <si>
    <t>залишок на початок місяця</t>
  </si>
  <si>
    <t>к-ть</t>
  </si>
  <si>
    <t>Ємкість для сечі</t>
  </si>
  <si>
    <t>Шприц 5,0мл</t>
  </si>
  <si>
    <t>шт</t>
  </si>
  <si>
    <t>уп</t>
  </si>
  <si>
    <t>ВСЬОГО</t>
  </si>
  <si>
    <t>КНП "ЦПМСД Жашківської міськради"</t>
  </si>
  <si>
    <t>(підпис)</t>
  </si>
  <si>
    <t>(посада)</t>
  </si>
  <si>
    <t>_______________</t>
  </si>
  <si>
    <t>Затвержую:</t>
  </si>
  <si>
    <t>Бухгалтер:</t>
  </si>
  <si>
    <t>Матеріально-відповідальна особа  :</t>
  </si>
  <si>
    <t>(заклад охорони здоров'я)</t>
  </si>
  <si>
    <t>Бинт еластичний</t>
  </si>
  <si>
    <t>Бинт марлевий 8*4</t>
  </si>
  <si>
    <t>Голка спінальна 22 (0,7*38мм)</t>
  </si>
  <si>
    <t>Голка спінальна 22 (0,7*90мм)</t>
  </si>
  <si>
    <t>Жовтий пакет для небезп. відходів</t>
  </si>
  <si>
    <t>Зажим пуповини стерильний</t>
  </si>
  <si>
    <t>Пластир мікропен</t>
  </si>
  <si>
    <t xml:space="preserve">Пристрій для в/в </t>
  </si>
  <si>
    <t>Пристрій для в/в</t>
  </si>
  <si>
    <t>Трубка для апарату дихання</t>
  </si>
  <si>
    <t>Шприц 10,0мл без голок</t>
  </si>
  <si>
    <t>Шприци 2,0</t>
  </si>
  <si>
    <t xml:space="preserve">Ємність для збору слини Saliva № 2500 </t>
  </si>
  <si>
    <t>Акумулятор холоду для термоконтейнерів</t>
  </si>
  <si>
    <t>Голка ін'єкційна/Cannulas 23G 25mm, №1000, Exp.date 05.2026 , n/a</t>
  </si>
  <si>
    <t>Голка ін'єкційна/Cannulas 25G 25mm, №1000, Exp.date 06.2026, n/a</t>
  </si>
  <si>
    <t>Голки для шприців</t>
  </si>
  <si>
    <t>Голки до шприца(Needle luer 25G(0,5x25mm)orange SC №100,придатні до 10.2026)</t>
  </si>
  <si>
    <t>одиниця</t>
  </si>
  <si>
    <t>Голки хірургічні non absortable monofilament 2-0, 75 см blue 3/8 rev cut 30 mm</t>
  </si>
  <si>
    <t>Голки хірургічні PGA Absortable braided coated 1,75см violet 3/8 cR.b 50 mm</t>
  </si>
  <si>
    <t>Голки/Голки ін'єкційні 23Gx1'' №100 в упак.,придатні до 03.2026,n/a</t>
  </si>
  <si>
    <t>Джгут безлатексний/ Джгути б/латексні</t>
  </si>
  <si>
    <t>Кровоспиняючий джгут АSP 1х18</t>
  </si>
  <si>
    <t>Пластир/Patches Askina 2x4cm, №4000 в коробі, Exp.date 03.2026, n/a</t>
  </si>
  <si>
    <t>Тест-полоски для глюкометрів № 50</t>
  </si>
  <si>
    <t>Шприц (Syringe luer 2ml №100,придатні до 09.2026)</t>
  </si>
  <si>
    <t>Zip пакет 150 x 250mm, № 2500 в коробі, n/a</t>
  </si>
  <si>
    <t>Шприц без голки Discardit 2 мл №3000 в коробі Exp date 08.2025</t>
  </si>
  <si>
    <t xml:space="preserve">Шприц 1 мл з голкою </t>
  </si>
  <si>
    <t>Голка в/в</t>
  </si>
  <si>
    <t>Голка в/в 23</t>
  </si>
  <si>
    <t>Зажим перевязувальний</t>
  </si>
  <si>
    <t xml:space="preserve">Індикатор </t>
  </si>
  <si>
    <t>Кататер 12</t>
  </si>
  <si>
    <t>Катетер Фолі 14</t>
  </si>
  <si>
    <t>Катетер Фолі 18</t>
  </si>
  <si>
    <t>Компрес марлевий</t>
  </si>
  <si>
    <t>Лезо хірургічне 22</t>
  </si>
  <si>
    <t>Мішок для збору сечі</t>
  </si>
  <si>
    <t>Ножниці</t>
  </si>
  <si>
    <t xml:space="preserve">Піднос перевязувальний </t>
  </si>
  <si>
    <t>Пляшка пластикова 1 л</t>
  </si>
  <si>
    <t>Пляшка пластикова 250 мл</t>
  </si>
  <si>
    <t>Ручка скальпеля</t>
  </si>
  <si>
    <t>Скотч (пластир медичний)</t>
  </si>
  <si>
    <t>Хірургічний пакет</t>
  </si>
  <si>
    <t>Хірургічний шовк</t>
  </si>
  <si>
    <t>Хірургічні нитки</t>
  </si>
  <si>
    <t>Шприц 20 мл</t>
  </si>
  <si>
    <t>Шприц 50,0 мл</t>
  </si>
  <si>
    <t>(Прізвище,ім'я, по-батькові)</t>
  </si>
  <si>
    <t>Бинт 14х7</t>
  </si>
  <si>
    <t>Кровозупинні жгути</t>
  </si>
  <si>
    <t>Комплект постільної білизни</t>
  </si>
  <si>
    <t>Марлеві салфетки 10х20</t>
  </si>
  <si>
    <t>Набір із зажимами 10х10</t>
  </si>
  <si>
    <t>Набір із зажимами 7,5х7,5</t>
  </si>
  <si>
    <t>Одноразова пінообразуюча губка</t>
  </si>
  <si>
    <t>Пластир в котушках</t>
  </si>
  <si>
    <t>Салфетки 7.5 - 7,5</t>
  </si>
  <si>
    <t>Фіксуюча пов'язка 96-96</t>
  </si>
  <si>
    <t>Шприц без голки Siringes 1 мл № 1800 до 08.2026</t>
  </si>
  <si>
    <t>Шприц без голки Siringes 1 мл № 800 до 07.2026</t>
  </si>
  <si>
    <t>Шприц без голки Syringes 1 ml №800 в коробі до 06.2026</t>
  </si>
  <si>
    <t>Благодійна (гуманітарна) допомога</t>
  </si>
  <si>
    <t>Звіт про надходження і відпуск (використання) медичних виробів</t>
  </si>
  <si>
    <t xml:space="preserve"> Централізоване постачання (гуманітарна) допомога</t>
  </si>
  <si>
    <t>Аркуш. пластик 90х180</t>
  </si>
  <si>
    <t xml:space="preserve">Бритва одноразова </t>
  </si>
  <si>
    <t>Катетер в\в</t>
  </si>
  <si>
    <t>Шприц 2,0 мл</t>
  </si>
  <si>
    <t>АЗПСМ м.Жашків Лазаренко Л.Д</t>
  </si>
  <si>
    <t xml:space="preserve">Аптечка першої медичної допомоги
</t>
  </si>
  <si>
    <t xml:space="preserve">Еластична перев'яз. сітка
</t>
  </si>
  <si>
    <t>Марлева салфетка 7.5х7.5</t>
  </si>
  <si>
    <t xml:space="preserve">Марля 1м
</t>
  </si>
  <si>
    <t xml:space="preserve">Набір перев'язочний
</t>
  </si>
  <si>
    <t>Пельонка</t>
  </si>
  <si>
    <t xml:space="preserve">Простині
</t>
  </si>
  <si>
    <t>Шприц 60,0</t>
  </si>
  <si>
    <t xml:space="preserve">Простині одноразові
</t>
  </si>
  <si>
    <t>Додаток №6                                                                                         До методичних рекомендацій ведення обліку лікарських засобів та медичних виробів у закладах охорони здоров'я                                 (пункт 7 розділ ІІ)</t>
  </si>
  <si>
    <t>Леся ЛАЗАРЕНКО</t>
  </si>
  <si>
    <t>Ніна ІВАЩЕНКО</t>
  </si>
  <si>
    <t>Оксана СКАЛІЙ</t>
  </si>
  <si>
    <t xml:space="preserve">Тест-полоски для глюкометрів/Test strips Glucometer Medisign MM1000,№50 в упаковці,Exp.date 21.11.24
</t>
  </si>
  <si>
    <t>набір</t>
  </si>
  <si>
    <t xml:space="preserve">Вата нестерильна 500гр
</t>
  </si>
  <si>
    <t xml:space="preserve">          " __" ________________2024 р.</t>
  </si>
  <si>
    <t xml:space="preserve">Швидкий тест для виявлення антитіл до ВІЛ серія V20221101 до 01.05.204 (10шт в наборі)
</t>
  </si>
  <si>
    <t>за січень 2024 р.</t>
  </si>
  <si>
    <t xml:space="preserve">Швидкий тест для виявлення антитіл до ВІЛ серія V20220801 до 15.02.2024 р.
</t>
  </si>
  <si>
    <t>комп</t>
  </si>
  <si>
    <t>за лютий 2024 р.</t>
  </si>
  <si>
    <t xml:space="preserve">Голка ін'єкційна/Cannulas 23G 25mm, №1000, Exp.date 05.2026 , </t>
  </si>
  <si>
    <t>Голка ін'єкційна/Cannulas 25G 25mm, №1000, Exp.date 06.2026</t>
  </si>
  <si>
    <t>Джгут безлатексний</t>
  </si>
  <si>
    <t>Пластир/Patches Askina 2x4cm, №4000 в коробі, Exp.date 03.2026</t>
  </si>
  <si>
    <t>Шприц (Syringe) luer 2ml №100,придатні до 09.2026</t>
  </si>
  <si>
    <t>Додаток №6                                                                                         До методичних рекомендацій ведення обліку лікарських засобів та медичних виробів у закладах охорони здоров'я                                 (пункт 6 розділ ІІІ)</t>
  </si>
  <si>
    <t>за березень 2024 р.</t>
  </si>
  <si>
    <t>за квітень 2024 р.</t>
  </si>
  <si>
    <t>за травень 2024 р.</t>
  </si>
  <si>
    <t>Окуляри для читання/Reading glasses ARD137-100</t>
  </si>
  <si>
    <t>Окуляри для читання/Reading glasses ARD137-150</t>
  </si>
  <si>
    <t>Окуляри для читання/Reading glasses ARD137-200</t>
  </si>
  <si>
    <t>Окуляри для читання/Reading glasses ARD137-250</t>
  </si>
  <si>
    <t>Окуляри для читання/Reading glasses ARD137-300</t>
  </si>
  <si>
    <t>Окуляри для читання/Reading glasses ARD138-100</t>
  </si>
  <si>
    <t>Окуляри для читання/Reading glasses ARD138-150</t>
  </si>
  <si>
    <t>Окуляри для читання/Reading glasses ARD138-200</t>
  </si>
  <si>
    <t>Окуляри для читання/Reading glasses ARD138-250</t>
  </si>
  <si>
    <t>Окуляри для читання/Reading glasses ARD138-300</t>
  </si>
  <si>
    <t>Голки до шприца(Needle luer 25G(0,5x25mm)orange SC №100 до 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</si>
</sst>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_TDSheet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topLeftCell="A82" zoomScaleNormal="100" workbookViewId="0">
      <selection activeCell="B102" sqref="B102"/>
    </sheetView>
  </sheetViews>
  <sheetFormatPr defaultRowHeight="18.75" x14ac:dyDescent="0.25"/>
  <cols>
    <col min="1" max="1" width="6.140625" style="19" customWidth="1"/>
    <col min="2" max="2" width="48.7109375" style="2" customWidth="1"/>
    <col min="3" max="3" width="8.7109375" style="19" customWidth="1"/>
    <col min="4" max="4" width="9.28515625" style="20" bestFit="1" customWidth="1"/>
    <col min="5" max="5" width="9.28515625" style="19" bestFit="1" customWidth="1"/>
    <col min="6" max="6" width="12" style="20" customWidth="1"/>
    <col min="7" max="7" width="9.28515625" style="19" bestFit="1" customWidth="1"/>
    <col min="8" max="8" width="10.42578125" style="20" customWidth="1"/>
    <col min="9" max="9" width="9.28515625" style="19" bestFit="1" customWidth="1"/>
    <col min="10" max="10" width="11" style="20" customWidth="1"/>
    <col min="11" max="11" width="9.28515625" style="19" bestFit="1" customWidth="1"/>
    <col min="12" max="12" width="13.28515625" style="20" customWidth="1"/>
  </cols>
  <sheetData>
    <row r="1" spans="1:12" x14ac:dyDescent="0.25">
      <c r="B1" s="58" t="s">
        <v>16</v>
      </c>
      <c r="C1" s="58"/>
      <c r="G1" s="59" t="s">
        <v>106</v>
      </c>
      <c r="H1" s="60"/>
      <c r="I1" s="60"/>
      <c r="J1" s="60"/>
      <c r="K1" s="60"/>
      <c r="L1" s="60"/>
    </row>
    <row r="2" spans="1:12" x14ac:dyDescent="0.25">
      <c r="B2" s="2" t="s">
        <v>23</v>
      </c>
      <c r="G2" s="60"/>
      <c r="H2" s="60"/>
      <c r="I2" s="60"/>
      <c r="J2" s="60"/>
      <c r="K2" s="60"/>
      <c r="L2" s="60"/>
    </row>
    <row r="3" spans="1:12" ht="21" customHeight="1" x14ac:dyDescent="0.25">
      <c r="B3" s="2" t="s">
        <v>96</v>
      </c>
      <c r="G3" s="60"/>
      <c r="H3" s="60"/>
      <c r="I3" s="60"/>
      <c r="J3" s="60"/>
      <c r="K3" s="60"/>
      <c r="L3" s="60"/>
    </row>
    <row r="4" spans="1:12" x14ac:dyDescent="0.25">
      <c r="G4" s="60"/>
      <c r="H4" s="60"/>
      <c r="I4" s="60"/>
      <c r="J4" s="60"/>
      <c r="K4" s="60"/>
      <c r="L4" s="60"/>
    </row>
    <row r="5" spans="1:12" x14ac:dyDescent="0.25">
      <c r="G5" s="60"/>
      <c r="H5" s="60"/>
      <c r="I5" s="60"/>
      <c r="J5" s="60"/>
      <c r="K5" s="60"/>
      <c r="L5" s="60"/>
    </row>
    <row r="6" spans="1:12" ht="21" customHeight="1" x14ac:dyDescent="0.25">
      <c r="A6" s="61" t="s">
        <v>90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24.75" customHeight="1" x14ac:dyDescent="0.25">
      <c r="A7" s="61" t="s">
        <v>115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30" customHeight="1" x14ac:dyDescent="0.25">
      <c r="A8" s="62" t="s">
        <v>0</v>
      </c>
      <c r="B8" s="63" t="s">
        <v>8</v>
      </c>
      <c r="C8" s="3" t="s">
        <v>1</v>
      </c>
      <c r="D8" s="4" t="s">
        <v>2</v>
      </c>
      <c r="E8" s="65" t="s">
        <v>9</v>
      </c>
      <c r="F8" s="66"/>
      <c r="G8" s="62" t="s">
        <v>5</v>
      </c>
      <c r="H8" s="62"/>
      <c r="I8" s="62" t="s">
        <v>6</v>
      </c>
      <c r="J8" s="62"/>
      <c r="K8" s="65" t="s">
        <v>7</v>
      </c>
      <c r="L8" s="66"/>
    </row>
    <row r="9" spans="1:12" x14ac:dyDescent="0.25">
      <c r="A9" s="62"/>
      <c r="B9" s="64"/>
      <c r="C9" s="3"/>
      <c r="D9" s="4"/>
      <c r="E9" s="3" t="s">
        <v>3</v>
      </c>
      <c r="F9" s="4" t="s">
        <v>4</v>
      </c>
      <c r="G9" s="3" t="s">
        <v>10</v>
      </c>
      <c r="H9" s="4" t="s">
        <v>4</v>
      </c>
      <c r="I9" s="3" t="s">
        <v>10</v>
      </c>
      <c r="J9" s="4" t="s">
        <v>4</v>
      </c>
      <c r="K9" s="3" t="s">
        <v>10</v>
      </c>
      <c r="L9" s="4" t="s">
        <v>4</v>
      </c>
    </row>
    <row r="10" spans="1:12" ht="27" customHeight="1" x14ac:dyDescent="0.25">
      <c r="A10" s="68" t="s">
        <v>89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ht="21" customHeight="1" x14ac:dyDescent="0.25">
      <c r="A11" s="21">
        <v>1</v>
      </c>
      <c r="B11" s="22" t="s">
        <v>97</v>
      </c>
      <c r="C11" s="21" t="s">
        <v>13</v>
      </c>
      <c r="D11" s="23">
        <v>250</v>
      </c>
      <c r="E11" s="21">
        <v>1</v>
      </c>
      <c r="F11" s="23">
        <f>E11*D11</f>
        <v>250</v>
      </c>
      <c r="G11" s="21"/>
      <c r="H11" s="23"/>
      <c r="I11" s="21"/>
      <c r="J11" s="24">
        <f>I11*D11</f>
        <v>0</v>
      </c>
      <c r="K11" s="21">
        <f t="shared" ref="K11:L23" si="0">E11+G11-I11</f>
        <v>1</v>
      </c>
      <c r="L11" s="24">
        <f>F11+H11-J11</f>
        <v>250</v>
      </c>
    </row>
    <row r="12" spans="1:12" x14ac:dyDescent="0.25">
      <c r="A12" s="25">
        <f>A11+1</f>
        <v>2</v>
      </c>
      <c r="B12" s="26" t="s">
        <v>92</v>
      </c>
      <c r="C12" s="25" t="s">
        <v>14</v>
      </c>
      <c r="D12" s="24">
        <v>69</v>
      </c>
      <c r="E12" s="21">
        <v>1</v>
      </c>
      <c r="F12" s="23">
        <f t="shared" ref="F12:F67" si="1">E12*D12</f>
        <v>69</v>
      </c>
      <c r="G12" s="25"/>
      <c r="H12" s="24"/>
      <c r="I12" s="25"/>
      <c r="J12" s="24">
        <f>I12*D12</f>
        <v>0</v>
      </c>
      <c r="K12" s="21">
        <f t="shared" si="0"/>
        <v>1</v>
      </c>
      <c r="L12" s="24">
        <f>F12+H12-J12</f>
        <v>69</v>
      </c>
    </row>
    <row r="13" spans="1:12" x14ac:dyDescent="0.25">
      <c r="A13" s="25">
        <f t="shared" ref="A13:A70" si="2">A12+1</f>
        <v>3</v>
      </c>
      <c r="B13" s="26" t="s">
        <v>76</v>
      </c>
      <c r="C13" s="25" t="s">
        <v>13</v>
      </c>
      <c r="D13" s="24">
        <v>1</v>
      </c>
      <c r="E13" s="21">
        <v>2</v>
      </c>
      <c r="F13" s="23">
        <f t="shared" si="1"/>
        <v>2</v>
      </c>
      <c r="G13" s="25"/>
      <c r="H13" s="24"/>
      <c r="I13" s="25">
        <v>1</v>
      </c>
      <c r="J13" s="24">
        <f t="shared" ref="J13:J62" si="3">I13*D13</f>
        <v>1</v>
      </c>
      <c r="K13" s="21">
        <f t="shared" si="0"/>
        <v>1</v>
      </c>
      <c r="L13" s="24">
        <f t="shared" si="0"/>
        <v>1</v>
      </c>
    </row>
    <row r="14" spans="1:12" x14ac:dyDescent="0.25">
      <c r="A14" s="25">
        <f t="shared" si="2"/>
        <v>4</v>
      </c>
      <c r="B14" s="26" t="s">
        <v>24</v>
      </c>
      <c r="C14" s="27" t="s">
        <v>13</v>
      </c>
      <c r="D14" s="24">
        <v>11.1408</v>
      </c>
      <c r="E14" s="21">
        <v>84</v>
      </c>
      <c r="F14" s="23">
        <f t="shared" si="1"/>
        <v>935.82720000000006</v>
      </c>
      <c r="G14" s="25"/>
      <c r="H14" s="24"/>
      <c r="I14" s="25">
        <v>50</v>
      </c>
      <c r="J14" s="24">
        <f t="shared" si="3"/>
        <v>557.04000000000008</v>
      </c>
      <c r="K14" s="21">
        <f t="shared" si="0"/>
        <v>34</v>
      </c>
      <c r="L14" s="24">
        <f t="shared" si="0"/>
        <v>378.78719999999998</v>
      </c>
    </row>
    <row r="15" spans="1:12" ht="15.75" customHeight="1" x14ac:dyDescent="0.25">
      <c r="A15" s="25">
        <f t="shared" si="2"/>
        <v>5</v>
      </c>
      <c r="B15" s="26" t="s">
        <v>25</v>
      </c>
      <c r="C15" s="27" t="s">
        <v>13</v>
      </c>
      <c r="D15" s="24">
        <v>3.15</v>
      </c>
      <c r="E15" s="21">
        <v>16</v>
      </c>
      <c r="F15" s="23">
        <f t="shared" si="1"/>
        <v>50.4</v>
      </c>
      <c r="G15" s="25"/>
      <c r="H15" s="24"/>
      <c r="I15" s="25">
        <v>10</v>
      </c>
      <c r="J15" s="24">
        <f t="shared" si="3"/>
        <v>31.5</v>
      </c>
      <c r="K15" s="21">
        <f t="shared" si="0"/>
        <v>6</v>
      </c>
      <c r="L15" s="24">
        <f t="shared" si="0"/>
        <v>18.899999999999999</v>
      </c>
    </row>
    <row r="16" spans="1:12" x14ac:dyDescent="0.25">
      <c r="A16" s="25">
        <f t="shared" si="2"/>
        <v>6</v>
      </c>
      <c r="B16" s="26" t="s">
        <v>93</v>
      </c>
      <c r="C16" s="25" t="s">
        <v>14</v>
      </c>
      <c r="D16" s="24">
        <v>99</v>
      </c>
      <c r="E16" s="21">
        <v>2</v>
      </c>
      <c r="F16" s="23">
        <f t="shared" si="1"/>
        <v>198</v>
      </c>
      <c r="G16" s="25"/>
      <c r="H16" s="24"/>
      <c r="I16" s="25"/>
      <c r="J16" s="24">
        <f t="shared" si="3"/>
        <v>0</v>
      </c>
      <c r="K16" s="21">
        <f t="shared" si="0"/>
        <v>2</v>
      </c>
      <c r="L16" s="24">
        <f t="shared" si="0"/>
        <v>198</v>
      </c>
    </row>
    <row r="17" spans="1:12" ht="16.5" customHeight="1" x14ac:dyDescent="0.25">
      <c r="A17" s="25">
        <f t="shared" si="2"/>
        <v>7</v>
      </c>
      <c r="B17" s="26" t="s">
        <v>112</v>
      </c>
      <c r="C17" s="25" t="s">
        <v>13</v>
      </c>
      <c r="D17" s="24">
        <v>88</v>
      </c>
      <c r="E17" s="21">
        <v>28</v>
      </c>
      <c r="F17" s="23">
        <f t="shared" si="1"/>
        <v>2464</v>
      </c>
      <c r="G17" s="25"/>
      <c r="H17" s="24"/>
      <c r="I17" s="25"/>
      <c r="J17" s="24">
        <f t="shared" si="3"/>
        <v>0</v>
      </c>
      <c r="K17" s="21">
        <f t="shared" si="0"/>
        <v>28</v>
      </c>
      <c r="L17" s="24">
        <f t="shared" si="0"/>
        <v>2464</v>
      </c>
    </row>
    <row r="18" spans="1:12" x14ac:dyDescent="0.25">
      <c r="A18" s="25">
        <f t="shared" si="2"/>
        <v>8</v>
      </c>
      <c r="B18" s="26" t="s">
        <v>54</v>
      </c>
      <c r="C18" s="25" t="s">
        <v>13</v>
      </c>
      <c r="D18" s="24">
        <v>0.84</v>
      </c>
      <c r="E18" s="21">
        <v>2</v>
      </c>
      <c r="F18" s="23">
        <f t="shared" si="1"/>
        <v>1.68</v>
      </c>
      <c r="G18" s="25"/>
      <c r="H18" s="24"/>
      <c r="I18" s="25"/>
      <c r="J18" s="24">
        <f t="shared" si="3"/>
        <v>0</v>
      </c>
      <c r="K18" s="21">
        <f t="shared" si="0"/>
        <v>2</v>
      </c>
      <c r="L18" s="24">
        <f t="shared" si="0"/>
        <v>1.68</v>
      </c>
    </row>
    <row r="19" spans="1:12" x14ac:dyDescent="0.25">
      <c r="A19" s="25">
        <f t="shared" si="2"/>
        <v>9</v>
      </c>
      <c r="B19" s="26" t="s">
        <v>55</v>
      </c>
      <c r="C19" s="25" t="s">
        <v>13</v>
      </c>
      <c r="D19" s="24">
        <v>0.84</v>
      </c>
      <c r="E19" s="21">
        <v>300</v>
      </c>
      <c r="F19" s="23">
        <f t="shared" si="1"/>
        <v>252</v>
      </c>
      <c r="G19" s="25"/>
      <c r="H19" s="24"/>
      <c r="I19" s="25"/>
      <c r="J19" s="24">
        <f t="shared" si="3"/>
        <v>0</v>
      </c>
      <c r="K19" s="21">
        <f t="shared" si="0"/>
        <v>300</v>
      </c>
      <c r="L19" s="24">
        <f t="shared" si="0"/>
        <v>252</v>
      </c>
    </row>
    <row r="20" spans="1:12" x14ac:dyDescent="0.25">
      <c r="A20" s="25">
        <f t="shared" si="2"/>
        <v>10</v>
      </c>
      <c r="B20" s="26" t="s">
        <v>26</v>
      </c>
      <c r="C20" s="27" t="s">
        <v>13</v>
      </c>
      <c r="D20" s="24">
        <v>32.07</v>
      </c>
      <c r="E20" s="21">
        <v>1</v>
      </c>
      <c r="F20" s="23">
        <f t="shared" si="1"/>
        <v>32.07</v>
      </c>
      <c r="G20" s="25"/>
      <c r="H20" s="24"/>
      <c r="I20" s="25"/>
      <c r="J20" s="24">
        <f t="shared" si="3"/>
        <v>0</v>
      </c>
      <c r="K20" s="21">
        <f t="shared" si="0"/>
        <v>1</v>
      </c>
      <c r="L20" s="24">
        <f t="shared" si="0"/>
        <v>32.07</v>
      </c>
    </row>
    <row r="21" spans="1:12" x14ac:dyDescent="0.25">
      <c r="A21" s="25">
        <f t="shared" si="2"/>
        <v>11</v>
      </c>
      <c r="B21" s="26" t="s">
        <v>27</v>
      </c>
      <c r="C21" s="27" t="s">
        <v>13</v>
      </c>
      <c r="D21" s="24">
        <v>32.07</v>
      </c>
      <c r="E21" s="21">
        <v>1</v>
      </c>
      <c r="F21" s="23">
        <f t="shared" si="1"/>
        <v>32.07</v>
      </c>
      <c r="G21" s="25"/>
      <c r="H21" s="24"/>
      <c r="I21" s="25"/>
      <c r="J21" s="24">
        <f t="shared" si="3"/>
        <v>0</v>
      </c>
      <c r="K21" s="21">
        <f t="shared" si="0"/>
        <v>1</v>
      </c>
      <c r="L21" s="24">
        <f t="shared" si="0"/>
        <v>32.07</v>
      </c>
    </row>
    <row r="22" spans="1:12" ht="22.5" customHeight="1" x14ac:dyDescent="0.25">
      <c r="A22" s="25">
        <f t="shared" si="2"/>
        <v>12</v>
      </c>
      <c r="B22" s="26" t="s">
        <v>98</v>
      </c>
      <c r="C22" s="27" t="s">
        <v>13</v>
      </c>
      <c r="D22" s="23">
        <v>1</v>
      </c>
      <c r="E22" s="21">
        <v>9</v>
      </c>
      <c r="F22" s="23">
        <f t="shared" si="1"/>
        <v>9</v>
      </c>
      <c r="G22" s="25"/>
      <c r="H22" s="24"/>
      <c r="I22" s="25">
        <v>3</v>
      </c>
      <c r="J22" s="24">
        <f t="shared" si="3"/>
        <v>3</v>
      </c>
      <c r="K22" s="21">
        <f t="shared" si="0"/>
        <v>6</v>
      </c>
      <c r="L22" s="24">
        <f t="shared" si="0"/>
        <v>6</v>
      </c>
    </row>
    <row r="23" spans="1:12" x14ac:dyDescent="0.25">
      <c r="A23" s="25">
        <f t="shared" si="2"/>
        <v>13</v>
      </c>
      <c r="B23" s="26" t="s">
        <v>11</v>
      </c>
      <c r="C23" s="27" t="s">
        <v>13</v>
      </c>
      <c r="D23" s="24">
        <v>5.2</v>
      </c>
      <c r="E23" s="21">
        <v>70</v>
      </c>
      <c r="F23" s="23">
        <f t="shared" si="1"/>
        <v>364</v>
      </c>
      <c r="G23" s="25"/>
      <c r="H23" s="24"/>
      <c r="I23" s="25"/>
      <c r="J23" s="24">
        <f t="shared" si="3"/>
        <v>0</v>
      </c>
      <c r="K23" s="21">
        <f t="shared" si="0"/>
        <v>70</v>
      </c>
      <c r="L23" s="24">
        <f t="shared" si="0"/>
        <v>364</v>
      </c>
    </row>
    <row r="24" spans="1:12" ht="21" customHeight="1" x14ac:dyDescent="0.25">
      <c r="A24" s="25">
        <f t="shared" si="2"/>
        <v>14</v>
      </c>
      <c r="B24" s="26" t="s">
        <v>28</v>
      </c>
      <c r="C24" s="27" t="s">
        <v>13</v>
      </c>
      <c r="D24" s="24">
        <v>8.15</v>
      </c>
      <c r="E24" s="21">
        <v>169</v>
      </c>
      <c r="F24" s="23">
        <f t="shared" si="1"/>
        <v>1377.3500000000001</v>
      </c>
      <c r="G24" s="25"/>
      <c r="H24" s="24"/>
      <c r="I24" s="25">
        <v>20</v>
      </c>
      <c r="J24" s="24">
        <f t="shared" si="3"/>
        <v>163</v>
      </c>
      <c r="K24" s="21">
        <f t="shared" ref="K24:L70" si="4">E24+G24-I24</f>
        <v>149</v>
      </c>
      <c r="L24" s="24">
        <f t="shared" si="4"/>
        <v>1214.3500000000001</v>
      </c>
    </row>
    <row r="25" spans="1:12" x14ac:dyDescent="0.25">
      <c r="A25" s="25">
        <f t="shared" si="2"/>
        <v>15</v>
      </c>
      <c r="B25" s="26" t="s">
        <v>56</v>
      </c>
      <c r="C25" s="25" t="s">
        <v>13</v>
      </c>
      <c r="D25" s="24">
        <v>229.6</v>
      </c>
      <c r="E25" s="21">
        <v>2</v>
      </c>
      <c r="F25" s="23">
        <f t="shared" si="1"/>
        <v>459.2</v>
      </c>
      <c r="G25" s="25"/>
      <c r="H25" s="24"/>
      <c r="I25" s="25"/>
      <c r="J25" s="24">
        <f t="shared" si="3"/>
        <v>0</v>
      </c>
      <c r="K25" s="21">
        <f t="shared" si="4"/>
        <v>2</v>
      </c>
      <c r="L25" s="24">
        <f t="shared" si="4"/>
        <v>459.2</v>
      </c>
    </row>
    <row r="26" spans="1:12" x14ac:dyDescent="0.25">
      <c r="A26" s="25">
        <f t="shared" si="2"/>
        <v>16</v>
      </c>
      <c r="B26" s="26" t="s">
        <v>29</v>
      </c>
      <c r="C26" s="27" t="s">
        <v>13</v>
      </c>
      <c r="D26" s="24">
        <v>5.84</v>
      </c>
      <c r="E26" s="21">
        <v>100</v>
      </c>
      <c r="F26" s="23">
        <f t="shared" si="1"/>
        <v>584</v>
      </c>
      <c r="G26" s="25"/>
      <c r="H26" s="24"/>
      <c r="I26" s="25"/>
      <c r="J26" s="24">
        <f t="shared" si="3"/>
        <v>0</v>
      </c>
      <c r="K26" s="21">
        <f t="shared" si="4"/>
        <v>100</v>
      </c>
      <c r="L26" s="24">
        <f t="shared" si="4"/>
        <v>584</v>
      </c>
    </row>
    <row r="27" spans="1:12" x14ac:dyDescent="0.25">
      <c r="A27" s="25">
        <f t="shared" si="2"/>
        <v>17</v>
      </c>
      <c r="B27" s="26" t="s">
        <v>57</v>
      </c>
      <c r="C27" s="25" t="s">
        <v>14</v>
      </c>
      <c r="D27" s="24">
        <v>143.24</v>
      </c>
      <c r="E27" s="21">
        <v>1</v>
      </c>
      <c r="F27" s="23">
        <f t="shared" si="1"/>
        <v>143.24</v>
      </c>
      <c r="G27" s="25"/>
      <c r="H27" s="24"/>
      <c r="I27" s="25"/>
      <c r="J27" s="24">
        <f t="shared" si="3"/>
        <v>0</v>
      </c>
      <c r="K27" s="21">
        <f t="shared" si="4"/>
        <v>1</v>
      </c>
      <c r="L27" s="24">
        <f t="shared" si="4"/>
        <v>143.24</v>
      </c>
    </row>
    <row r="28" spans="1:12" x14ac:dyDescent="0.25">
      <c r="A28" s="25">
        <f t="shared" si="2"/>
        <v>18</v>
      </c>
      <c r="B28" s="26" t="s">
        <v>58</v>
      </c>
      <c r="C28" s="25" t="s">
        <v>14</v>
      </c>
      <c r="D28" s="24">
        <v>9.8000000000000007</v>
      </c>
      <c r="E28" s="21">
        <v>5</v>
      </c>
      <c r="F28" s="23">
        <f t="shared" si="1"/>
        <v>49</v>
      </c>
      <c r="G28" s="25"/>
      <c r="H28" s="24"/>
      <c r="I28" s="25">
        <v>5</v>
      </c>
      <c r="J28" s="24">
        <f t="shared" si="3"/>
        <v>49</v>
      </c>
      <c r="K28" s="21">
        <f t="shared" si="4"/>
        <v>0</v>
      </c>
      <c r="L28" s="24">
        <f t="shared" si="4"/>
        <v>0</v>
      </c>
    </row>
    <row r="29" spans="1:12" x14ac:dyDescent="0.25">
      <c r="A29" s="25">
        <f t="shared" si="2"/>
        <v>19</v>
      </c>
      <c r="B29" s="26" t="s">
        <v>94</v>
      </c>
      <c r="C29" s="27" t="s">
        <v>13</v>
      </c>
      <c r="D29" s="24">
        <v>1</v>
      </c>
      <c r="E29" s="21">
        <v>29</v>
      </c>
      <c r="F29" s="23">
        <f t="shared" si="1"/>
        <v>29</v>
      </c>
      <c r="G29" s="25"/>
      <c r="H29" s="24"/>
      <c r="I29" s="25">
        <v>29</v>
      </c>
      <c r="J29" s="24">
        <f t="shared" si="3"/>
        <v>29</v>
      </c>
      <c r="K29" s="21">
        <f t="shared" si="4"/>
        <v>0</v>
      </c>
      <c r="L29" s="24">
        <f t="shared" si="4"/>
        <v>0</v>
      </c>
    </row>
    <row r="30" spans="1:12" x14ac:dyDescent="0.25">
      <c r="A30" s="25">
        <f t="shared" si="2"/>
        <v>20</v>
      </c>
      <c r="B30" s="26" t="s">
        <v>59</v>
      </c>
      <c r="C30" s="25" t="s">
        <v>13</v>
      </c>
      <c r="D30" s="24">
        <v>31</v>
      </c>
      <c r="E30" s="21">
        <v>1</v>
      </c>
      <c r="F30" s="23">
        <f t="shared" si="1"/>
        <v>31</v>
      </c>
      <c r="G30" s="25"/>
      <c r="H30" s="24"/>
      <c r="I30" s="25"/>
      <c r="J30" s="24">
        <f t="shared" si="3"/>
        <v>0</v>
      </c>
      <c r="K30" s="21">
        <f t="shared" si="4"/>
        <v>1</v>
      </c>
      <c r="L30" s="24">
        <f t="shared" si="4"/>
        <v>31</v>
      </c>
    </row>
    <row r="31" spans="1:12" x14ac:dyDescent="0.25">
      <c r="A31" s="25">
        <f t="shared" si="2"/>
        <v>21</v>
      </c>
      <c r="B31" s="26" t="s">
        <v>60</v>
      </c>
      <c r="C31" s="25" t="s">
        <v>13</v>
      </c>
      <c r="D31" s="24">
        <v>30</v>
      </c>
      <c r="E31" s="21">
        <v>1</v>
      </c>
      <c r="F31" s="23">
        <f t="shared" si="1"/>
        <v>30</v>
      </c>
      <c r="G31" s="25"/>
      <c r="H31" s="24"/>
      <c r="I31" s="25"/>
      <c r="J31" s="24">
        <f t="shared" si="3"/>
        <v>0</v>
      </c>
      <c r="K31" s="21">
        <f t="shared" si="4"/>
        <v>1</v>
      </c>
      <c r="L31" s="24">
        <f t="shared" si="4"/>
        <v>30</v>
      </c>
    </row>
    <row r="32" spans="1:12" x14ac:dyDescent="0.25">
      <c r="A32" s="25">
        <f t="shared" si="2"/>
        <v>22</v>
      </c>
      <c r="B32" s="26" t="s">
        <v>78</v>
      </c>
      <c r="C32" s="25" t="s">
        <v>13</v>
      </c>
      <c r="D32" s="24">
        <v>1</v>
      </c>
      <c r="E32" s="21">
        <v>3</v>
      </c>
      <c r="F32" s="23">
        <f t="shared" si="1"/>
        <v>3</v>
      </c>
      <c r="G32" s="25"/>
      <c r="H32" s="24"/>
      <c r="I32" s="25"/>
      <c r="J32" s="24">
        <f t="shared" si="3"/>
        <v>0</v>
      </c>
      <c r="K32" s="21">
        <f t="shared" si="4"/>
        <v>3</v>
      </c>
      <c r="L32" s="24">
        <f t="shared" si="4"/>
        <v>3</v>
      </c>
    </row>
    <row r="33" spans="1:12" x14ac:dyDescent="0.25">
      <c r="A33" s="25">
        <f t="shared" si="2"/>
        <v>23</v>
      </c>
      <c r="B33" s="26" t="s">
        <v>61</v>
      </c>
      <c r="C33" s="25" t="s">
        <v>14</v>
      </c>
      <c r="D33" s="24">
        <v>302</v>
      </c>
      <c r="E33" s="21">
        <v>3</v>
      </c>
      <c r="F33" s="23">
        <f t="shared" si="1"/>
        <v>906</v>
      </c>
      <c r="G33" s="25"/>
      <c r="H33" s="24"/>
      <c r="I33" s="25"/>
      <c r="J33" s="24">
        <f t="shared" si="3"/>
        <v>0</v>
      </c>
      <c r="K33" s="21">
        <f t="shared" si="4"/>
        <v>3</v>
      </c>
      <c r="L33" s="24">
        <f t="shared" si="4"/>
        <v>906</v>
      </c>
    </row>
    <row r="34" spans="1:12" x14ac:dyDescent="0.25">
      <c r="A34" s="25">
        <f t="shared" si="2"/>
        <v>24</v>
      </c>
      <c r="B34" s="26" t="s">
        <v>77</v>
      </c>
      <c r="C34" s="25" t="s">
        <v>13</v>
      </c>
      <c r="D34" s="24">
        <v>1</v>
      </c>
      <c r="E34" s="21">
        <v>2</v>
      </c>
      <c r="F34" s="23">
        <f t="shared" si="1"/>
        <v>2</v>
      </c>
      <c r="G34" s="25"/>
      <c r="H34" s="24"/>
      <c r="I34" s="25"/>
      <c r="J34" s="24">
        <f t="shared" si="3"/>
        <v>0</v>
      </c>
      <c r="K34" s="21">
        <f t="shared" si="4"/>
        <v>2</v>
      </c>
      <c r="L34" s="24">
        <f t="shared" si="4"/>
        <v>2</v>
      </c>
    </row>
    <row r="35" spans="1:12" x14ac:dyDescent="0.25">
      <c r="A35" s="25">
        <f t="shared" si="2"/>
        <v>25</v>
      </c>
      <c r="B35" s="26" t="s">
        <v>62</v>
      </c>
      <c r="C35" s="25" t="s">
        <v>13</v>
      </c>
      <c r="D35" s="24">
        <v>1.4</v>
      </c>
      <c r="E35" s="21">
        <v>20</v>
      </c>
      <c r="F35" s="23">
        <f t="shared" si="1"/>
        <v>28</v>
      </c>
      <c r="G35" s="25"/>
      <c r="H35" s="24"/>
      <c r="I35" s="25"/>
      <c r="J35" s="24">
        <f t="shared" si="3"/>
        <v>0</v>
      </c>
      <c r="K35" s="21">
        <f t="shared" si="4"/>
        <v>20</v>
      </c>
      <c r="L35" s="24">
        <f t="shared" si="4"/>
        <v>28</v>
      </c>
    </row>
    <row r="36" spans="1:12" x14ac:dyDescent="0.25">
      <c r="A36" s="25">
        <f t="shared" si="2"/>
        <v>26</v>
      </c>
      <c r="B36" s="26" t="s">
        <v>99</v>
      </c>
      <c r="C36" s="25" t="s">
        <v>13</v>
      </c>
      <c r="D36" s="23">
        <v>1</v>
      </c>
      <c r="E36" s="21">
        <v>70</v>
      </c>
      <c r="F36" s="23">
        <f t="shared" si="1"/>
        <v>70</v>
      </c>
      <c r="G36" s="25"/>
      <c r="H36" s="24"/>
      <c r="I36" s="25"/>
      <c r="J36" s="24">
        <f t="shared" si="3"/>
        <v>0</v>
      </c>
      <c r="K36" s="21">
        <f t="shared" si="4"/>
        <v>70</v>
      </c>
      <c r="L36" s="24">
        <f t="shared" si="4"/>
        <v>70</v>
      </c>
    </row>
    <row r="37" spans="1:12" x14ac:dyDescent="0.25">
      <c r="A37" s="25">
        <f t="shared" si="2"/>
        <v>27</v>
      </c>
      <c r="B37" s="26" t="s">
        <v>79</v>
      </c>
      <c r="C37" s="25" t="s">
        <v>14</v>
      </c>
      <c r="D37" s="24">
        <v>1</v>
      </c>
      <c r="E37" s="21">
        <v>1</v>
      </c>
      <c r="F37" s="23">
        <f t="shared" si="1"/>
        <v>1</v>
      </c>
      <c r="G37" s="25"/>
      <c r="H37" s="24"/>
      <c r="I37" s="25">
        <v>1</v>
      </c>
      <c r="J37" s="24">
        <f t="shared" si="3"/>
        <v>1</v>
      </c>
      <c r="K37" s="21">
        <f t="shared" si="4"/>
        <v>0</v>
      </c>
      <c r="L37" s="24">
        <f t="shared" si="4"/>
        <v>0</v>
      </c>
    </row>
    <row r="38" spans="1:12" ht="20.25" customHeight="1" x14ac:dyDescent="0.25">
      <c r="A38" s="25">
        <f t="shared" si="2"/>
        <v>28</v>
      </c>
      <c r="B38" s="26" t="s">
        <v>100</v>
      </c>
      <c r="C38" s="25" t="s">
        <v>13</v>
      </c>
      <c r="D38" s="23">
        <v>1</v>
      </c>
      <c r="E38" s="21">
        <v>2</v>
      </c>
      <c r="F38" s="23">
        <f t="shared" si="1"/>
        <v>2</v>
      </c>
      <c r="G38" s="25"/>
      <c r="H38" s="24"/>
      <c r="I38" s="25"/>
      <c r="J38" s="24">
        <f t="shared" si="3"/>
        <v>0</v>
      </c>
      <c r="K38" s="21">
        <f t="shared" si="4"/>
        <v>2</v>
      </c>
      <c r="L38" s="24">
        <f t="shared" si="4"/>
        <v>2</v>
      </c>
    </row>
    <row r="39" spans="1:12" x14ac:dyDescent="0.25">
      <c r="A39" s="25">
        <f t="shared" si="2"/>
        <v>29</v>
      </c>
      <c r="B39" s="26" t="s">
        <v>63</v>
      </c>
      <c r="C39" s="25" t="s">
        <v>13</v>
      </c>
      <c r="D39" s="24">
        <v>50.5</v>
      </c>
      <c r="E39" s="21">
        <v>10</v>
      </c>
      <c r="F39" s="23">
        <f t="shared" si="1"/>
        <v>505</v>
      </c>
      <c r="G39" s="25"/>
      <c r="H39" s="24"/>
      <c r="I39" s="25"/>
      <c r="J39" s="24">
        <f t="shared" si="3"/>
        <v>0</v>
      </c>
      <c r="K39" s="21">
        <f t="shared" si="4"/>
        <v>10</v>
      </c>
      <c r="L39" s="24">
        <f t="shared" si="4"/>
        <v>505</v>
      </c>
    </row>
    <row r="40" spans="1:12" x14ac:dyDescent="0.25">
      <c r="A40" s="25">
        <f t="shared" si="2"/>
        <v>30</v>
      </c>
      <c r="B40" s="26" t="s">
        <v>80</v>
      </c>
      <c r="C40" s="25" t="s">
        <v>13</v>
      </c>
      <c r="D40" s="24">
        <v>1</v>
      </c>
      <c r="E40" s="21">
        <v>1</v>
      </c>
      <c r="F40" s="23">
        <f t="shared" si="1"/>
        <v>1</v>
      </c>
      <c r="G40" s="25"/>
      <c r="H40" s="24"/>
      <c r="I40" s="25"/>
      <c r="J40" s="24">
        <f t="shared" si="3"/>
        <v>0</v>
      </c>
      <c r="K40" s="21">
        <f t="shared" si="4"/>
        <v>1</v>
      </c>
      <c r="L40" s="24">
        <f t="shared" si="4"/>
        <v>1</v>
      </c>
    </row>
    <row r="41" spans="1:12" x14ac:dyDescent="0.25">
      <c r="A41" s="25">
        <f t="shared" si="2"/>
        <v>31</v>
      </c>
      <c r="B41" s="26" t="s">
        <v>81</v>
      </c>
      <c r="C41" s="25" t="s">
        <v>13</v>
      </c>
      <c r="D41" s="24">
        <v>1</v>
      </c>
      <c r="E41" s="21">
        <v>1</v>
      </c>
      <c r="F41" s="23">
        <f t="shared" si="1"/>
        <v>1</v>
      </c>
      <c r="G41" s="25"/>
      <c r="H41" s="24"/>
      <c r="I41" s="25"/>
      <c r="J41" s="24">
        <f t="shared" si="3"/>
        <v>0</v>
      </c>
      <c r="K41" s="21">
        <f t="shared" si="4"/>
        <v>1</v>
      </c>
      <c r="L41" s="24">
        <f t="shared" si="4"/>
        <v>1</v>
      </c>
    </row>
    <row r="42" spans="1:12" ht="15.75" customHeight="1" x14ac:dyDescent="0.25">
      <c r="A42" s="25">
        <f t="shared" si="2"/>
        <v>32</v>
      </c>
      <c r="B42" s="26" t="s">
        <v>101</v>
      </c>
      <c r="C42" s="25" t="s">
        <v>13</v>
      </c>
      <c r="D42" s="23">
        <v>1</v>
      </c>
      <c r="E42" s="21">
        <v>2</v>
      </c>
      <c r="F42" s="23">
        <f t="shared" si="1"/>
        <v>2</v>
      </c>
      <c r="G42" s="25"/>
      <c r="H42" s="24"/>
      <c r="I42" s="25"/>
      <c r="J42" s="24">
        <f t="shared" si="3"/>
        <v>0</v>
      </c>
      <c r="K42" s="21">
        <f t="shared" si="4"/>
        <v>2</v>
      </c>
      <c r="L42" s="24">
        <f t="shared" si="4"/>
        <v>2</v>
      </c>
    </row>
    <row r="43" spans="1:12" x14ac:dyDescent="0.25">
      <c r="A43" s="25">
        <f t="shared" si="2"/>
        <v>33</v>
      </c>
      <c r="B43" s="26" t="s">
        <v>64</v>
      </c>
      <c r="C43" s="25" t="s">
        <v>13</v>
      </c>
      <c r="D43" s="24">
        <v>8.5</v>
      </c>
      <c r="E43" s="21">
        <v>10</v>
      </c>
      <c r="F43" s="23">
        <f t="shared" si="1"/>
        <v>85</v>
      </c>
      <c r="G43" s="25"/>
      <c r="H43" s="24"/>
      <c r="I43" s="25">
        <v>1</v>
      </c>
      <c r="J43" s="24">
        <f t="shared" si="3"/>
        <v>8.5</v>
      </c>
      <c r="K43" s="21">
        <f t="shared" si="4"/>
        <v>9</v>
      </c>
      <c r="L43" s="24">
        <f t="shared" si="4"/>
        <v>76.5</v>
      </c>
    </row>
    <row r="44" spans="1:12" x14ac:dyDescent="0.25">
      <c r="A44" s="25">
        <f t="shared" si="2"/>
        <v>34</v>
      </c>
      <c r="B44" s="26" t="s">
        <v>82</v>
      </c>
      <c r="C44" s="25" t="s">
        <v>14</v>
      </c>
      <c r="D44" s="24">
        <v>1</v>
      </c>
      <c r="E44" s="21">
        <v>1</v>
      </c>
      <c r="F44" s="23">
        <f t="shared" si="1"/>
        <v>1</v>
      </c>
      <c r="G44" s="25"/>
      <c r="H44" s="24"/>
      <c r="I44" s="25"/>
      <c r="J44" s="24">
        <f t="shared" si="3"/>
        <v>0</v>
      </c>
      <c r="K44" s="21">
        <f t="shared" si="4"/>
        <v>1</v>
      </c>
      <c r="L44" s="24">
        <f t="shared" si="4"/>
        <v>1</v>
      </c>
    </row>
    <row r="45" spans="1:12" x14ac:dyDescent="0.25">
      <c r="A45" s="25">
        <f t="shared" si="2"/>
        <v>35</v>
      </c>
      <c r="B45" s="26" t="s">
        <v>102</v>
      </c>
      <c r="C45" s="25" t="s">
        <v>13</v>
      </c>
      <c r="D45" s="23">
        <v>1</v>
      </c>
      <c r="E45" s="21">
        <v>3</v>
      </c>
      <c r="F45" s="23">
        <f t="shared" si="1"/>
        <v>3</v>
      </c>
      <c r="G45" s="25"/>
      <c r="H45" s="24"/>
      <c r="I45" s="25"/>
      <c r="J45" s="24">
        <f t="shared" si="3"/>
        <v>0</v>
      </c>
      <c r="K45" s="21">
        <f t="shared" si="4"/>
        <v>3</v>
      </c>
      <c r="L45" s="24">
        <f t="shared" si="4"/>
        <v>3</v>
      </c>
    </row>
    <row r="46" spans="1:12" x14ac:dyDescent="0.25">
      <c r="A46" s="25">
        <f t="shared" si="2"/>
        <v>36</v>
      </c>
      <c r="B46" s="26" t="s">
        <v>65</v>
      </c>
      <c r="C46" s="25" t="s">
        <v>13</v>
      </c>
      <c r="D46" s="24">
        <v>45</v>
      </c>
      <c r="E46" s="21">
        <v>1</v>
      </c>
      <c r="F46" s="23">
        <f t="shared" si="1"/>
        <v>45</v>
      </c>
      <c r="G46" s="25"/>
      <c r="H46" s="24"/>
      <c r="I46" s="25"/>
      <c r="J46" s="24">
        <f t="shared" si="3"/>
        <v>0</v>
      </c>
      <c r="K46" s="21">
        <f t="shared" si="4"/>
        <v>1</v>
      </c>
      <c r="L46" s="24">
        <f t="shared" si="4"/>
        <v>45</v>
      </c>
    </row>
    <row r="47" spans="1:12" x14ac:dyDescent="0.25">
      <c r="A47" s="25">
        <f t="shared" si="2"/>
        <v>37</v>
      </c>
      <c r="B47" s="26" t="s">
        <v>83</v>
      </c>
      <c r="C47" s="25" t="s">
        <v>13</v>
      </c>
      <c r="D47" s="23">
        <v>1</v>
      </c>
      <c r="E47" s="21">
        <v>1</v>
      </c>
      <c r="F47" s="23">
        <f t="shared" si="1"/>
        <v>1</v>
      </c>
      <c r="G47" s="25"/>
      <c r="H47" s="24"/>
      <c r="I47" s="25"/>
      <c r="J47" s="24">
        <f t="shared" si="3"/>
        <v>0</v>
      </c>
      <c r="K47" s="21">
        <f t="shared" si="4"/>
        <v>1</v>
      </c>
      <c r="L47" s="24">
        <f t="shared" si="4"/>
        <v>1</v>
      </c>
    </row>
    <row r="48" spans="1:12" x14ac:dyDescent="0.25">
      <c r="A48" s="25">
        <f t="shared" si="2"/>
        <v>38</v>
      </c>
      <c r="B48" s="26" t="s">
        <v>30</v>
      </c>
      <c r="C48" s="27" t="s">
        <v>13</v>
      </c>
      <c r="D48" s="24">
        <v>1</v>
      </c>
      <c r="E48" s="21">
        <v>16</v>
      </c>
      <c r="F48" s="23">
        <f t="shared" si="1"/>
        <v>16</v>
      </c>
      <c r="G48" s="25"/>
      <c r="H48" s="24"/>
      <c r="I48" s="25"/>
      <c r="J48" s="24">
        <f t="shared" si="3"/>
        <v>0</v>
      </c>
      <c r="K48" s="21">
        <f t="shared" si="4"/>
        <v>16</v>
      </c>
      <c r="L48" s="24">
        <f t="shared" si="4"/>
        <v>16</v>
      </c>
    </row>
    <row r="49" spans="1:12" x14ac:dyDescent="0.25">
      <c r="A49" s="25">
        <f t="shared" si="2"/>
        <v>39</v>
      </c>
      <c r="B49" s="26" t="s">
        <v>66</v>
      </c>
      <c r="C49" s="25" t="s">
        <v>13</v>
      </c>
      <c r="D49" s="24">
        <v>8</v>
      </c>
      <c r="E49" s="21">
        <v>3</v>
      </c>
      <c r="F49" s="23">
        <f t="shared" si="1"/>
        <v>24</v>
      </c>
      <c r="G49" s="25"/>
      <c r="H49" s="24"/>
      <c r="I49" s="25"/>
      <c r="J49" s="24">
        <f t="shared" si="3"/>
        <v>0</v>
      </c>
      <c r="K49" s="21">
        <f t="shared" si="4"/>
        <v>3</v>
      </c>
      <c r="L49" s="24">
        <f t="shared" si="4"/>
        <v>24</v>
      </c>
    </row>
    <row r="50" spans="1:12" x14ac:dyDescent="0.25">
      <c r="A50" s="25">
        <f t="shared" si="2"/>
        <v>40</v>
      </c>
      <c r="B50" s="26" t="s">
        <v>67</v>
      </c>
      <c r="C50" s="25" t="s">
        <v>13</v>
      </c>
      <c r="D50" s="24">
        <v>6.79</v>
      </c>
      <c r="E50" s="21">
        <v>1</v>
      </c>
      <c r="F50" s="23">
        <f t="shared" si="1"/>
        <v>6.79</v>
      </c>
      <c r="G50" s="25"/>
      <c r="H50" s="24"/>
      <c r="I50" s="25"/>
      <c r="J50" s="24">
        <f t="shared" si="3"/>
        <v>0</v>
      </c>
      <c r="K50" s="21">
        <f t="shared" si="4"/>
        <v>1</v>
      </c>
      <c r="L50" s="24">
        <f t="shared" si="4"/>
        <v>6.79</v>
      </c>
    </row>
    <row r="51" spans="1:12" x14ac:dyDescent="0.25">
      <c r="A51" s="25">
        <f t="shared" si="2"/>
        <v>41</v>
      </c>
      <c r="B51" s="26" t="s">
        <v>32</v>
      </c>
      <c r="C51" s="27" t="s">
        <v>13</v>
      </c>
      <c r="D51" s="24">
        <v>11.5</v>
      </c>
      <c r="E51" s="21">
        <v>53</v>
      </c>
      <c r="F51" s="23">
        <f t="shared" si="1"/>
        <v>609.5</v>
      </c>
      <c r="G51" s="25"/>
      <c r="H51" s="24"/>
      <c r="I51" s="25">
        <v>53</v>
      </c>
      <c r="J51" s="24">
        <f t="shared" si="3"/>
        <v>609.5</v>
      </c>
      <c r="K51" s="21">
        <f t="shared" si="4"/>
        <v>0</v>
      </c>
      <c r="L51" s="24">
        <f t="shared" si="4"/>
        <v>0</v>
      </c>
    </row>
    <row r="52" spans="1:12" x14ac:dyDescent="0.25">
      <c r="A52" s="25">
        <f t="shared" si="2"/>
        <v>42</v>
      </c>
      <c r="B52" s="26" t="s">
        <v>31</v>
      </c>
      <c r="C52" s="27" t="s">
        <v>13</v>
      </c>
      <c r="D52" s="24">
        <v>1</v>
      </c>
      <c r="E52" s="21">
        <v>167</v>
      </c>
      <c r="F52" s="23">
        <f t="shared" si="1"/>
        <v>167</v>
      </c>
      <c r="G52" s="25"/>
      <c r="H52" s="24"/>
      <c r="I52" s="25"/>
      <c r="J52" s="24">
        <f t="shared" si="3"/>
        <v>0</v>
      </c>
      <c r="K52" s="21">
        <f t="shared" si="4"/>
        <v>167</v>
      </c>
      <c r="L52" s="24">
        <f t="shared" si="4"/>
        <v>167</v>
      </c>
    </row>
    <row r="53" spans="1:12" ht="16.5" customHeight="1" x14ac:dyDescent="0.25">
      <c r="A53" s="25">
        <f t="shared" si="2"/>
        <v>43</v>
      </c>
      <c r="B53" s="26" t="s">
        <v>103</v>
      </c>
      <c r="C53" s="27" t="s">
        <v>13</v>
      </c>
      <c r="D53" s="23">
        <v>1</v>
      </c>
      <c r="E53" s="21">
        <v>2</v>
      </c>
      <c r="F53" s="23">
        <f t="shared" si="1"/>
        <v>2</v>
      </c>
      <c r="G53" s="25"/>
      <c r="H53" s="24"/>
      <c r="I53" s="25"/>
      <c r="J53" s="24">
        <f t="shared" si="3"/>
        <v>0</v>
      </c>
      <c r="K53" s="21">
        <f t="shared" si="4"/>
        <v>2</v>
      </c>
      <c r="L53" s="24">
        <f t="shared" si="4"/>
        <v>2</v>
      </c>
    </row>
    <row r="54" spans="1:12" ht="16.5" customHeight="1" x14ac:dyDescent="0.25">
      <c r="A54" s="25">
        <f t="shared" si="2"/>
        <v>44</v>
      </c>
      <c r="B54" s="26" t="s">
        <v>105</v>
      </c>
      <c r="C54" s="27" t="s">
        <v>13</v>
      </c>
      <c r="D54" s="23">
        <v>1</v>
      </c>
      <c r="E54" s="21">
        <v>2</v>
      </c>
      <c r="F54" s="23">
        <f t="shared" si="1"/>
        <v>2</v>
      </c>
      <c r="G54" s="25"/>
      <c r="H54" s="24"/>
      <c r="I54" s="25"/>
      <c r="J54" s="24">
        <f t="shared" si="3"/>
        <v>0</v>
      </c>
      <c r="K54" s="21">
        <f t="shared" si="4"/>
        <v>2</v>
      </c>
      <c r="L54" s="24">
        <f t="shared" si="4"/>
        <v>2</v>
      </c>
    </row>
    <row r="55" spans="1:12" ht="16.5" customHeight="1" x14ac:dyDescent="0.25">
      <c r="A55" s="25">
        <f t="shared" si="2"/>
        <v>45</v>
      </c>
      <c r="B55" s="26" t="s">
        <v>68</v>
      </c>
      <c r="C55" s="25" t="s">
        <v>13</v>
      </c>
      <c r="D55" s="24">
        <v>49</v>
      </c>
      <c r="E55" s="21">
        <v>1</v>
      </c>
      <c r="F55" s="23">
        <f t="shared" si="1"/>
        <v>49</v>
      </c>
      <c r="G55" s="25"/>
      <c r="H55" s="24"/>
      <c r="I55" s="25"/>
      <c r="J55" s="24">
        <f t="shared" si="3"/>
        <v>0</v>
      </c>
      <c r="K55" s="21">
        <f t="shared" si="4"/>
        <v>1</v>
      </c>
      <c r="L55" s="24">
        <f t="shared" si="4"/>
        <v>49</v>
      </c>
    </row>
    <row r="56" spans="1:12" x14ac:dyDescent="0.25">
      <c r="A56" s="25">
        <f t="shared" si="2"/>
        <v>46</v>
      </c>
      <c r="B56" s="26" t="s">
        <v>84</v>
      </c>
      <c r="C56" s="25" t="s">
        <v>13</v>
      </c>
      <c r="D56" s="24">
        <v>1</v>
      </c>
      <c r="E56" s="21">
        <v>15</v>
      </c>
      <c r="F56" s="23">
        <f t="shared" si="1"/>
        <v>15</v>
      </c>
      <c r="G56" s="25"/>
      <c r="H56" s="24"/>
      <c r="I56" s="25">
        <v>15</v>
      </c>
      <c r="J56" s="24">
        <f t="shared" si="3"/>
        <v>15</v>
      </c>
      <c r="K56" s="21">
        <f t="shared" si="4"/>
        <v>0</v>
      </c>
      <c r="L56" s="24">
        <f t="shared" si="4"/>
        <v>0</v>
      </c>
    </row>
    <row r="57" spans="1:12" x14ac:dyDescent="0.25">
      <c r="A57" s="25">
        <f t="shared" si="2"/>
        <v>47</v>
      </c>
      <c r="B57" s="26" t="s">
        <v>69</v>
      </c>
      <c r="C57" s="25" t="s">
        <v>13</v>
      </c>
      <c r="D57" s="24">
        <v>7.66</v>
      </c>
      <c r="E57" s="21">
        <v>7</v>
      </c>
      <c r="F57" s="23">
        <f t="shared" si="1"/>
        <v>53.620000000000005</v>
      </c>
      <c r="G57" s="25"/>
      <c r="H57" s="24"/>
      <c r="I57" s="25">
        <v>7</v>
      </c>
      <c r="J57" s="24">
        <f t="shared" si="3"/>
        <v>53.620000000000005</v>
      </c>
      <c r="K57" s="21">
        <f t="shared" si="4"/>
        <v>0</v>
      </c>
      <c r="L57" s="24">
        <f t="shared" si="4"/>
        <v>0</v>
      </c>
    </row>
    <row r="58" spans="1:12" x14ac:dyDescent="0.25">
      <c r="A58" s="25">
        <f t="shared" si="2"/>
        <v>48</v>
      </c>
      <c r="B58" s="26" t="s">
        <v>33</v>
      </c>
      <c r="C58" s="27" t="s">
        <v>13</v>
      </c>
      <c r="D58" s="24">
        <v>1</v>
      </c>
      <c r="E58" s="21">
        <v>1</v>
      </c>
      <c r="F58" s="23">
        <f t="shared" si="1"/>
        <v>1</v>
      </c>
      <c r="G58" s="25"/>
      <c r="H58" s="24"/>
      <c r="I58" s="25"/>
      <c r="J58" s="24">
        <f t="shared" si="3"/>
        <v>0</v>
      </c>
      <c r="K58" s="21">
        <f t="shared" si="4"/>
        <v>1</v>
      </c>
      <c r="L58" s="24">
        <f t="shared" si="4"/>
        <v>1</v>
      </c>
    </row>
    <row r="59" spans="1:12" x14ac:dyDescent="0.25">
      <c r="A59" s="25">
        <f t="shared" si="2"/>
        <v>49</v>
      </c>
      <c r="B59" s="26" t="s">
        <v>85</v>
      </c>
      <c r="C59" s="25" t="s">
        <v>13</v>
      </c>
      <c r="D59" s="24">
        <v>1</v>
      </c>
      <c r="E59" s="21">
        <v>8</v>
      </c>
      <c r="F59" s="23">
        <f t="shared" si="1"/>
        <v>8</v>
      </c>
      <c r="G59" s="25"/>
      <c r="H59" s="24"/>
      <c r="I59" s="25"/>
      <c r="J59" s="24">
        <f t="shared" si="3"/>
        <v>0</v>
      </c>
      <c r="K59" s="21">
        <f t="shared" si="4"/>
        <v>8</v>
      </c>
      <c r="L59" s="24">
        <f t="shared" si="4"/>
        <v>8</v>
      </c>
    </row>
    <row r="60" spans="1:12" x14ac:dyDescent="0.25">
      <c r="A60" s="25">
        <f t="shared" si="2"/>
        <v>50</v>
      </c>
      <c r="B60" s="26" t="s">
        <v>70</v>
      </c>
      <c r="C60" s="25" t="s">
        <v>13</v>
      </c>
      <c r="D60" s="24">
        <v>141</v>
      </c>
      <c r="E60" s="21">
        <v>1</v>
      </c>
      <c r="F60" s="23">
        <f t="shared" si="1"/>
        <v>141</v>
      </c>
      <c r="G60" s="25"/>
      <c r="H60" s="24"/>
      <c r="I60" s="25"/>
      <c r="J60" s="24">
        <f t="shared" si="3"/>
        <v>0</v>
      </c>
      <c r="K60" s="21">
        <f t="shared" si="4"/>
        <v>1</v>
      </c>
      <c r="L60" s="24">
        <f t="shared" si="4"/>
        <v>141</v>
      </c>
    </row>
    <row r="61" spans="1:12" x14ac:dyDescent="0.25">
      <c r="A61" s="25">
        <f t="shared" si="2"/>
        <v>51</v>
      </c>
      <c r="B61" s="26" t="s">
        <v>71</v>
      </c>
      <c r="C61" s="25" t="s">
        <v>14</v>
      </c>
      <c r="D61" s="24">
        <v>41.55</v>
      </c>
      <c r="E61" s="21">
        <v>1</v>
      </c>
      <c r="F61" s="23">
        <f t="shared" si="1"/>
        <v>41.55</v>
      </c>
      <c r="G61" s="25"/>
      <c r="H61" s="24"/>
      <c r="I61" s="25"/>
      <c r="J61" s="24">
        <f t="shared" si="3"/>
        <v>0</v>
      </c>
      <c r="K61" s="21">
        <f t="shared" si="4"/>
        <v>1</v>
      </c>
      <c r="L61" s="24">
        <f t="shared" si="4"/>
        <v>41.55</v>
      </c>
    </row>
    <row r="62" spans="1:12" ht="18" customHeight="1" x14ac:dyDescent="0.25">
      <c r="A62" s="25">
        <f t="shared" si="2"/>
        <v>52</v>
      </c>
      <c r="B62" s="26" t="s">
        <v>72</v>
      </c>
      <c r="C62" s="25" t="s">
        <v>14</v>
      </c>
      <c r="D62" s="24">
        <v>57</v>
      </c>
      <c r="E62" s="21">
        <v>1</v>
      </c>
      <c r="F62" s="23">
        <f t="shared" si="1"/>
        <v>57</v>
      </c>
      <c r="G62" s="25"/>
      <c r="H62" s="24"/>
      <c r="I62" s="25"/>
      <c r="J62" s="24">
        <f t="shared" si="3"/>
        <v>0</v>
      </c>
      <c r="K62" s="21">
        <f t="shared" si="4"/>
        <v>1</v>
      </c>
      <c r="L62" s="24">
        <f t="shared" si="4"/>
        <v>57</v>
      </c>
    </row>
    <row r="63" spans="1:12" ht="36.75" customHeight="1" x14ac:dyDescent="0.25">
      <c r="A63" s="25">
        <f t="shared" si="2"/>
        <v>53</v>
      </c>
      <c r="B63" s="26" t="s">
        <v>116</v>
      </c>
      <c r="C63" s="25" t="s">
        <v>117</v>
      </c>
      <c r="D63" s="24">
        <v>19.689699999999998</v>
      </c>
      <c r="E63" s="21">
        <v>0</v>
      </c>
      <c r="F63" s="23">
        <f t="shared" ref="F63" si="5">E63*D63</f>
        <v>0</v>
      </c>
      <c r="G63" s="25">
        <v>100</v>
      </c>
      <c r="H63" s="24">
        <v>1968.97</v>
      </c>
      <c r="I63" s="25">
        <v>100</v>
      </c>
      <c r="J63" s="24">
        <f t="shared" ref="J63" si="6">I63*D63</f>
        <v>1968.9699999999998</v>
      </c>
      <c r="K63" s="21">
        <f t="shared" ref="K63" si="7">E63+G63-I63</f>
        <v>0</v>
      </c>
      <c r="L63" s="24">
        <f t="shared" ref="L63" si="8">F63+H63-J63</f>
        <v>0</v>
      </c>
    </row>
    <row r="64" spans="1:12" ht="18.75" customHeight="1" x14ac:dyDescent="0.25">
      <c r="A64" s="25">
        <f t="shared" si="2"/>
        <v>54</v>
      </c>
      <c r="B64" s="26" t="s">
        <v>34</v>
      </c>
      <c r="C64" s="27" t="s">
        <v>13</v>
      </c>
      <c r="D64" s="24">
        <v>1</v>
      </c>
      <c r="E64" s="21">
        <v>51</v>
      </c>
      <c r="F64" s="23">
        <f t="shared" si="1"/>
        <v>51</v>
      </c>
      <c r="G64" s="25"/>
      <c r="H64" s="24"/>
      <c r="I64" s="25">
        <v>25</v>
      </c>
      <c r="J64" s="24">
        <f t="shared" ref="J64:J70" si="9">I64*D64</f>
        <v>25</v>
      </c>
      <c r="K64" s="21">
        <f t="shared" si="4"/>
        <v>26</v>
      </c>
      <c r="L64" s="24">
        <f t="shared" si="4"/>
        <v>26</v>
      </c>
    </row>
    <row r="65" spans="1:12" ht="18.75" customHeight="1" x14ac:dyDescent="0.25">
      <c r="A65" s="25">
        <f t="shared" si="2"/>
        <v>55</v>
      </c>
      <c r="B65" s="26" t="s">
        <v>95</v>
      </c>
      <c r="C65" s="25" t="s">
        <v>13</v>
      </c>
      <c r="D65" s="24">
        <v>1.3</v>
      </c>
      <c r="E65" s="21">
        <v>60</v>
      </c>
      <c r="F65" s="23">
        <f t="shared" si="1"/>
        <v>78</v>
      </c>
      <c r="G65" s="25"/>
      <c r="H65" s="24"/>
      <c r="I65" s="25">
        <v>15</v>
      </c>
      <c r="J65" s="24">
        <f t="shared" si="9"/>
        <v>19.5</v>
      </c>
      <c r="K65" s="21">
        <f t="shared" si="4"/>
        <v>45</v>
      </c>
      <c r="L65" s="24">
        <f t="shared" si="4"/>
        <v>58.5</v>
      </c>
    </row>
    <row r="66" spans="1:12" x14ac:dyDescent="0.25">
      <c r="A66" s="25">
        <f t="shared" si="2"/>
        <v>56</v>
      </c>
      <c r="B66" s="26" t="s">
        <v>73</v>
      </c>
      <c r="C66" s="25" t="s">
        <v>13</v>
      </c>
      <c r="D66" s="24">
        <v>6.5</v>
      </c>
      <c r="E66" s="21">
        <v>10</v>
      </c>
      <c r="F66" s="23">
        <f t="shared" si="1"/>
        <v>65</v>
      </c>
      <c r="G66" s="25"/>
      <c r="H66" s="24"/>
      <c r="I66" s="25">
        <v>4</v>
      </c>
      <c r="J66" s="24">
        <f t="shared" si="9"/>
        <v>26</v>
      </c>
      <c r="K66" s="21">
        <f t="shared" si="4"/>
        <v>6</v>
      </c>
      <c r="L66" s="24">
        <f t="shared" si="4"/>
        <v>39</v>
      </c>
    </row>
    <row r="67" spans="1:12" x14ac:dyDescent="0.25">
      <c r="A67" s="25">
        <f t="shared" si="2"/>
        <v>57</v>
      </c>
      <c r="B67" s="26" t="s">
        <v>12</v>
      </c>
      <c r="C67" s="27" t="s">
        <v>13</v>
      </c>
      <c r="D67" s="24">
        <v>1.61</v>
      </c>
      <c r="E67" s="21">
        <v>373</v>
      </c>
      <c r="F67" s="23">
        <f t="shared" si="1"/>
        <v>600.53000000000009</v>
      </c>
      <c r="G67" s="25"/>
      <c r="H67" s="24"/>
      <c r="I67" s="25">
        <v>125</v>
      </c>
      <c r="J67" s="24">
        <f t="shared" si="9"/>
        <v>201.25</v>
      </c>
      <c r="K67" s="21">
        <f t="shared" si="4"/>
        <v>248</v>
      </c>
      <c r="L67" s="24">
        <f t="shared" si="4"/>
        <v>399.28000000000009</v>
      </c>
    </row>
    <row r="68" spans="1:12" x14ac:dyDescent="0.25">
      <c r="A68" s="25">
        <f t="shared" si="2"/>
        <v>58</v>
      </c>
      <c r="B68" s="26" t="s">
        <v>74</v>
      </c>
      <c r="C68" s="25" t="s">
        <v>13</v>
      </c>
      <c r="D68" s="24">
        <v>5.8888888000000001</v>
      </c>
      <c r="E68" s="21">
        <v>7</v>
      </c>
      <c r="F68" s="23">
        <f t="shared" ref="F68:F70" si="10">E68*D68</f>
        <v>41.222221599999997</v>
      </c>
      <c r="G68" s="25"/>
      <c r="H68" s="24"/>
      <c r="I68" s="25">
        <v>2</v>
      </c>
      <c r="J68" s="24">
        <f t="shared" si="9"/>
        <v>11.7777776</v>
      </c>
      <c r="K68" s="21">
        <f t="shared" si="4"/>
        <v>5</v>
      </c>
      <c r="L68" s="24">
        <f t="shared" si="4"/>
        <v>29.444443999999997</v>
      </c>
    </row>
    <row r="69" spans="1:12" x14ac:dyDescent="0.25">
      <c r="A69" s="25">
        <f t="shared" si="2"/>
        <v>59</v>
      </c>
      <c r="B69" s="26" t="s">
        <v>104</v>
      </c>
      <c r="C69" s="25" t="s">
        <v>13</v>
      </c>
      <c r="D69" s="23">
        <v>1</v>
      </c>
      <c r="E69" s="21">
        <v>1</v>
      </c>
      <c r="F69" s="23">
        <f t="shared" si="10"/>
        <v>1</v>
      </c>
      <c r="G69" s="25"/>
      <c r="H69" s="24"/>
      <c r="I69" s="25"/>
      <c r="J69" s="24">
        <f t="shared" si="9"/>
        <v>0</v>
      </c>
      <c r="K69" s="21">
        <f t="shared" si="4"/>
        <v>1</v>
      </c>
      <c r="L69" s="24">
        <f t="shared" si="4"/>
        <v>1</v>
      </c>
    </row>
    <row r="70" spans="1:12" x14ac:dyDescent="0.25">
      <c r="A70" s="25">
        <f t="shared" si="2"/>
        <v>60</v>
      </c>
      <c r="B70" s="26" t="s">
        <v>35</v>
      </c>
      <c r="C70" s="27" t="s">
        <v>13</v>
      </c>
      <c r="D70" s="24">
        <v>1</v>
      </c>
      <c r="E70" s="21">
        <v>259</v>
      </c>
      <c r="F70" s="23">
        <f t="shared" si="10"/>
        <v>259</v>
      </c>
      <c r="G70" s="25"/>
      <c r="H70" s="24"/>
      <c r="I70" s="25"/>
      <c r="J70" s="24">
        <f t="shared" si="9"/>
        <v>0</v>
      </c>
      <c r="K70" s="21">
        <f t="shared" si="4"/>
        <v>259</v>
      </c>
      <c r="L70" s="24">
        <f t="shared" si="4"/>
        <v>259</v>
      </c>
    </row>
    <row r="71" spans="1:12" ht="21.75" customHeight="1" x14ac:dyDescent="0.25">
      <c r="A71" s="6"/>
      <c r="B71" s="5" t="s">
        <v>15</v>
      </c>
      <c r="C71" s="6"/>
      <c r="D71" s="7"/>
      <c r="E71" s="6">
        <f t="shared" ref="E71:L71" si="11">SUM(E11:E70)</f>
        <v>1996</v>
      </c>
      <c r="F71" s="7">
        <f t="shared" si="11"/>
        <v>11308.049421599999</v>
      </c>
      <c r="G71" s="6">
        <f t="shared" si="11"/>
        <v>100</v>
      </c>
      <c r="H71" s="7">
        <f t="shared" si="11"/>
        <v>1968.97</v>
      </c>
      <c r="I71" s="6">
        <f t="shared" si="11"/>
        <v>466</v>
      </c>
      <c r="J71" s="7">
        <f t="shared" si="11"/>
        <v>3773.6577775999995</v>
      </c>
      <c r="K71" s="6">
        <f t="shared" si="11"/>
        <v>1630</v>
      </c>
      <c r="L71" s="7">
        <f t="shared" si="11"/>
        <v>9503.3616440000023</v>
      </c>
    </row>
    <row r="72" spans="1:12" ht="26.25" customHeight="1" x14ac:dyDescent="0.25">
      <c r="A72" s="68" t="s">
        <v>91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</row>
    <row r="73" spans="1:12" ht="21" customHeight="1" x14ac:dyDescent="0.25">
      <c r="A73" s="25">
        <v>1</v>
      </c>
      <c r="B73" s="26" t="s">
        <v>51</v>
      </c>
      <c r="C73" s="25" t="s">
        <v>13</v>
      </c>
      <c r="D73" s="24">
        <v>1</v>
      </c>
      <c r="E73" s="21">
        <v>1850</v>
      </c>
      <c r="F73" s="23">
        <f t="shared" ref="F73:F94" si="12">E73*D73</f>
        <v>1850</v>
      </c>
      <c r="G73" s="25"/>
      <c r="H73" s="24"/>
      <c r="I73" s="25"/>
      <c r="J73" s="24">
        <f t="shared" ref="J73:J94" si="13">I73*D73</f>
        <v>0</v>
      </c>
      <c r="K73" s="21">
        <f t="shared" ref="K73:L94" si="14">E73+G73-I73</f>
        <v>1850</v>
      </c>
      <c r="L73" s="24">
        <f t="shared" si="14"/>
        <v>1850</v>
      </c>
    </row>
    <row r="74" spans="1:12" ht="41.25" customHeight="1" x14ac:dyDescent="0.25">
      <c r="A74" s="25">
        <f>A73+1</f>
        <v>2</v>
      </c>
      <c r="B74" s="26" t="s">
        <v>37</v>
      </c>
      <c r="C74" s="27" t="s">
        <v>13</v>
      </c>
      <c r="D74" s="24">
        <v>1</v>
      </c>
      <c r="E74" s="21">
        <v>2</v>
      </c>
      <c r="F74" s="23">
        <f t="shared" si="12"/>
        <v>2</v>
      </c>
      <c r="G74" s="25"/>
      <c r="H74" s="24"/>
      <c r="I74" s="25"/>
      <c r="J74" s="24">
        <f t="shared" si="13"/>
        <v>0</v>
      </c>
      <c r="K74" s="21">
        <f t="shared" si="14"/>
        <v>2</v>
      </c>
      <c r="L74" s="24">
        <f t="shared" si="14"/>
        <v>2</v>
      </c>
    </row>
    <row r="75" spans="1:12" ht="36" customHeight="1" x14ac:dyDescent="0.25">
      <c r="A75" s="25">
        <f t="shared" ref="A75:A94" si="15">A74+1</f>
        <v>3</v>
      </c>
      <c r="B75" s="26" t="s">
        <v>38</v>
      </c>
      <c r="C75" s="27" t="s">
        <v>13</v>
      </c>
      <c r="D75" s="24">
        <v>1</v>
      </c>
      <c r="E75" s="21">
        <v>1959</v>
      </c>
      <c r="F75" s="23">
        <f t="shared" si="12"/>
        <v>1959</v>
      </c>
      <c r="G75" s="25"/>
      <c r="H75" s="24"/>
      <c r="I75" s="25"/>
      <c r="J75" s="24">
        <f t="shared" si="13"/>
        <v>0</v>
      </c>
      <c r="K75" s="21">
        <f t="shared" si="14"/>
        <v>1959</v>
      </c>
      <c r="L75" s="24">
        <f t="shared" si="14"/>
        <v>1959</v>
      </c>
    </row>
    <row r="76" spans="1:12" ht="37.5" customHeight="1" x14ac:dyDescent="0.25">
      <c r="A76" s="25">
        <f t="shared" si="15"/>
        <v>4</v>
      </c>
      <c r="B76" s="26" t="s">
        <v>39</v>
      </c>
      <c r="C76" s="27" t="s">
        <v>13</v>
      </c>
      <c r="D76" s="24">
        <v>1</v>
      </c>
      <c r="E76" s="21">
        <v>1860</v>
      </c>
      <c r="F76" s="23">
        <f t="shared" si="12"/>
        <v>1860</v>
      </c>
      <c r="G76" s="25"/>
      <c r="H76" s="24"/>
      <c r="I76" s="25"/>
      <c r="J76" s="24">
        <f t="shared" si="13"/>
        <v>0</v>
      </c>
      <c r="K76" s="21">
        <f t="shared" si="14"/>
        <v>1860</v>
      </c>
      <c r="L76" s="24">
        <f t="shared" si="14"/>
        <v>1860</v>
      </c>
    </row>
    <row r="77" spans="1:12" ht="22.5" customHeight="1" x14ac:dyDescent="0.25">
      <c r="A77" s="25">
        <f t="shared" si="15"/>
        <v>5</v>
      </c>
      <c r="B77" s="26" t="s">
        <v>40</v>
      </c>
      <c r="C77" s="27" t="s">
        <v>13</v>
      </c>
      <c r="D77" s="24">
        <v>1</v>
      </c>
      <c r="E77" s="21">
        <v>950</v>
      </c>
      <c r="F77" s="23">
        <f t="shared" si="12"/>
        <v>950</v>
      </c>
      <c r="G77" s="25"/>
      <c r="H77" s="24"/>
      <c r="I77" s="25"/>
      <c r="J77" s="24">
        <f t="shared" si="13"/>
        <v>0</v>
      </c>
      <c r="K77" s="21">
        <f t="shared" si="14"/>
        <v>950</v>
      </c>
      <c r="L77" s="24">
        <f t="shared" si="14"/>
        <v>950</v>
      </c>
    </row>
    <row r="78" spans="1:12" ht="57" customHeight="1" x14ac:dyDescent="0.25">
      <c r="A78" s="25">
        <f t="shared" si="15"/>
        <v>6</v>
      </c>
      <c r="B78" s="26" t="s">
        <v>41</v>
      </c>
      <c r="C78" s="27" t="s">
        <v>42</v>
      </c>
      <c r="D78" s="24">
        <v>1</v>
      </c>
      <c r="E78" s="21">
        <v>641</v>
      </c>
      <c r="F78" s="23">
        <f t="shared" si="12"/>
        <v>641</v>
      </c>
      <c r="G78" s="25"/>
      <c r="H78" s="24"/>
      <c r="I78" s="25">
        <v>192</v>
      </c>
      <c r="J78" s="24">
        <f t="shared" si="13"/>
        <v>192</v>
      </c>
      <c r="K78" s="21">
        <f t="shared" si="14"/>
        <v>449</v>
      </c>
      <c r="L78" s="24">
        <f t="shared" si="14"/>
        <v>449</v>
      </c>
    </row>
    <row r="79" spans="1:12" ht="39" customHeight="1" x14ac:dyDescent="0.25">
      <c r="A79" s="25">
        <f t="shared" si="15"/>
        <v>7</v>
      </c>
      <c r="B79" s="26" t="s">
        <v>43</v>
      </c>
      <c r="C79" s="27" t="s">
        <v>42</v>
      </c>
      <c r="D79" s="24">
        <v>1</v>
      </c>
      <c r="E79" s="21">
        <v>108</v>
      </c>
      <c r="F79" s="23">
        <f t="shared" si="12"/>
        <v>108</v>
      </c>
      <c r="G79" s="25"/>
      <c r="H79" s="24"/>
      <c r="I79" s="25"/>
      <c r="J79" s="24">
        <f t="shared" si="13"/>
        <v>0</v>
      </c>
      <c r="K79" s="21">
        <f t="shared" si="14"/>
        <v>108</v>
      </c>
      <c r="L79" s="24">
        <f t="shared" si="14"/>
        <v>108</v>
      </c>
    </row>
    <row r="80" spans="1:12" ht="39" customHeight="1" x14ac:dyDescent="0.25">
      <c r="A80" s="25">
        <f t="shared" si="15"/>
        <v>8</v>
      </c>
      <c r="B80" s="26" t="s">
        <v>44</v>
      </c>
      <c r="C80" s="27" t="s">
        <v>42</v>
      </c>
      <c r="D80" s="24">
        <v>1</v>
      </c>
      <c r="E80" s="21">
        <v>41</v>
      </c>
      <c r="F80" s="23">
        <f t="shared" si="12"/>
        <v>41</v>
      </c>
      <c r="G80" s="25"/>
      <c r="H80" s="24"/>
      <c r="I80" s="25"/>
      <c r="J80" s="24">
        <f t="shared" si="13"/>
        <v>0</v>
      </c>
      <c r="K80" s="21">
        <f t="shared" si="14"/>
        <v>41</v>
      </c>
      <c r="L80" s="24">
        <f t="shared" si="14"/>
        <v>41</v>
      </c>
    </row>
    <row r="81" spans="1:14" ht="36.75" customHeight="1" x14ac:dyDescent="0.25">
      <c r="A81" s="25">
        <f t="shared" si="15"/>
        <v>9</v>
      </c>
      <c r="B81" s="26" t="s">
        <v>45</v>
      </c>
      <c r="C81" s="27" t="s">
        <v>13</v>
      </c>
      <c r="D81" s="24">
        <v>1</v>
      </c>
      <c r="E81" s="21">
        <v>700</v>
      </c>
      <c r="F81" s="23">
        <f t="shared" si="12"/>
        <v>700</v>
      </c>
      <c r="G81" s="25"/>
      <c r="H81" s="24"/>
      <c r="I81" s="25"/>
      <c r="J81" s="24">
        <f t="shared" si="13"/>
        <v>0</v>
      </c>
      <c r="K81" s="21">
        <f t="shared" si="14"/>
        <v>700</v>
      </c>
      <c r="L81" s="24">
        <f t="shared" si="14"/>
        <v>700</v>
      </c>
    </row>
    <row r="82" spans="1:14" ht="20.25" customHeight="1" x14ac:dyDescent="0.25">
      <c r="A82" s="25">
        <f t="shared" si="15"/>
        <v>10</v>
      </c>
      <c r="B82" s="26" t="s">
        <v>46</v>
      </c>
      <c r="C82" s="25" t="s">
        <v>13</v>
      </c>
      <c r="D82" s="24">
        <v>1</v>
      </c>
      <c r="E82" s="21">
        <v>39</v>
      </c>
      <c r="F82" s="23">
        <f t="shared" si="12"/>
        <v>39</v>
      </c>
      <c r="G82" s="25"/>
      <c r="H82" s="24"/>
      <c r="I82" s="25"/>
      <c r="J82" s="24">
        <f t="shared" si="13"/>
        <v>0</v>
      </c>
      <c r="K82" s="21">
        <f t="shared" si="14"/>
        <v>39</v>
      </c>
      <c r="L82" s="24">
        <f t="shared" si="14"/>
        <v>39</v>
      </c>
    </row>
    <row r="83" spans="1:14" ht="17.25" customHeight="1" x14ac:dyDescent="0.25">
      <c r="A83" s="25">
        <f t="shared" si="15"/>
        <v>11</v>
      </c>
      <c r="B83" s="28" t="s">
        <v>36</v>
      </c>
      <c r="C83" s="25" t="s">
        <v>13</v>
      </c>
      <c r="D83" s="24">
        <v>1</v>
      </c>
      <c r="E83" s="21">
        <v>2500</v>
      </c>
      <c r="F83" s="23">
        <f t="shared" si="12"/>
        <v>2500</v>
      </c>
      <c r="G83" s="25"/>
      <c r="H83" s="24"/>
      <c r="I83" s="25"/>
      <c r="J83" s="24">
        <f t="shared" si="13"/>
        <v>0</v>
      </c>
      <c r="K83" s="21">
        <f t="shared" si="14"/>
        <v>2500</v>
      </c>
      <c r="L83" s="24">
        <f t="shared" si="14"/>
        <v>2500</v>
      </c>
    </row>
    <row r="84" spans="1:14" x14ac:dyDescent="0.25">
      <c r="A84" s="25">
        <f t="shared" si="15"/>
        <v>12</v>
      </c>
      <c r="B84" s="26" t="s">
        <v>47</v>
      </c>
      <c r="C84" s="27" t="s">
        <v>13</v>
      </c>
      <c r="D84" s="24">
        <v>1</v>
      </c>
      <c r="E84" s="21">
        <v>72</v>
      </c>
      <c r="F84" s="23">
        <f t="shared" si="12"/>
        <v>72</v>
      </c>
      <c r="G84" s="25"/>
      <c r="H84" s="24"/>
      <c r="I84" s="25"/>
      <c r="J84" s="24">
        <f t="shared" si="13"/>
        <v>0</v>
      </c>
      <c r="K84" s="21">
        <f t="shared" si="14"/>
        <v>72</v>
      </c>
      <c r="L84" s="24">
        <f t="shared" si="14"/>
        <v>72</v>
      </c>
    </row>
    <row r="85" spans="1:14" ht="44.25" customHeight="1" x14ac:dyDescent="0.25">
      <c r="A85" s="25">
        <f t="shared" si="15"/>
        <v>13</v>
      </c>
      <c r="B85" s="26" t="s">
        <v>48</v>
      </c>
      <c r="C85" s="27" t="s">
        <v>13</v>
      </c>
      <c r="D85" s="24">
        <v>1</v>
      </c>
      <c r="E85" s="21">
        <v>2999</v>
      </c>
      <c r="F85" s="23">
        <f t="shared" si="12"/>
        <v>2999</v>
      </c>
      <c r="G85" s="25"/>
      <c r="H85" s="24"/>
      <c r="I85" s="25"/>
      <c r="J85" s="24">
        <f t="shared" si="13"/>
        <v>0</v>
      </c>
      <c r="K85" s="21">
        <f t="shared" si="14"/>
        <v>2999</v>
      </c>
      <c r="L85" s="24">
        <f t="shared" si="14"/>
        <v>2999</v>
      </c>
    </row>
    <row r="86" spans="1:14" ht="22.5" customHeight="1" x14ac:dyDescent="0.25">
      <c r="A86" s="25">
        <f t="shared" si="15"/>
        <v>14</v>
      </c>
      <c r="B86" s="26" t="s">
        <v>49</v>
      </c>
      <c r="C86" s="27" t="s">
        <v>13</v>
      </c>
      <c r="D86" s="24">
        <v>1</v>
      </c>
      <c r="E86" s="21">
        <v>250</v>
      </c>
      <c r="F86" s="23">
        <f t="shared" si="12"/>
        <v>250</v>
      </c>
      <c r="G86" s="25"/>
      <c r="H86" s="24"/>
      <c r="I86" s="25"/>
      <c r="J86" s="24">
        <f t="shared" si="13"/>
        <v>0</v>
      </c>
      <c r="K86" s="21">
        <f t="shared" si="14"/>
        <v>250</v>
      </c>
      <c r="L86" s="24">
        <f t="shared" si="14"/>
        <v>250</v>
      </c>
    </row>
    <row r="87" spans="1:14" ht="72.75" customHeight="1" x14ac:dyDescent="0.25">
      <c r="A87" s="25">
        <f t="shared" si="15"/>
        <v>15</v>
      </c>
      <c r="B87" s="26" t="s">
        <v>110</v>
      </c>
      <c r="C87" s="27" t="s">
        <v>13</v>
      </c>
      <c r="D87" s="24">
        <v>2.87</v>
      </c>
      <c r="E87" s="21">
        <v>450</v>
      </c>
      <c r="F87" s="23">
        <f t="shared" si="12"/>
        <v>1291.5</v>
      </c>
      <c r="G87" s="25"/>
      <c r="H87" s="24"/>
      <c r="I87" s="25"/>
      <c r="J87" s="24">
        <f t="shared" si="13"/>
        <v>0</v>
      </c>
      <c r="K87" s="21">
        <f t="shared" si="14"/>
        <v>450</v>
      </c>
      <c r="L87" s="24">
        <f t="shared" si="14"/>
        <v>1291.5</v>
      </c>
    </row>
    <row r="88" spans="1:14" ht="39.75" customHeight="1" x14ac:dyDescent="0.25">
      <c r="A88" s="25">
        <f t="shared" si="15"/>
        <v>16</v>
      </c>
      <c r="B88" s="26" t="s">
        <v>114</v>
      </c>
      <c r="C88" s="27" t="s">
        <v>111</v>
      </c>
      <c r="D88" s="24">
        <v>182.84299999999999</v>
      </c>
      <c r="E88" s="21">
        <v>19</v>
      </c>
      <c r="F88" s="23">
        <f t="shared" si="12"/>
        <v>3474.0169999999998</v>
      </c>
      <c r="G88" s="25"/>
      <c r="H88" s="24"/>
      <c r="I88" s="25">
        <v>19</v>
      </c>
      <c r="J88" s="24">
        <f t="shared" si="13"/>
        <v>3474.0169999999998</v>
      </c>
      <c r="K88" s="21">
        <f t="shared" si="14"/>
        <v>0</v>
      </c>
      <c r="L88" s="24">
        <f t="shared" si="14"/>
        <v>0</v>
      </c>
    </row>
    <row r="89" spans="1:14" ht="19.5" customHeight="1" x14ac:dyDescent="0.25">
      <c r="A89" s="25">
        <f t="shared" si="15"/>
        <v>17</v>
      </c>
      <c r="B89" s="26" t="s">
        <v>50</v>
      </c>
      <c r="C89" s="27" t="s">
        <v>13</v>
      </c>
      <c r="D89" s="24">
        <v>1</v>
      </c>
      <c r="E89" s="21">
        <v>1000</v>
      </c>
      <c r="F89" s="23">
        <f t="shared" si="12"/>
        <v>1000</v>
      </c>
      <c r="G89" s="25"/>
      <c r="H89" s="24"/>
      <c r="I89" s="25"/>
      <c r="J89" s="24">
        <f t="shared" si="13"/>
        <v>0</v>
      </c>
      <c r="K89" s="21">
        <f t="shared" si="14"/>
        <v>1000</v>
      </c>
      <c r="L89" s="24">
        <f t="shared" si="14"/>
        <v>1000</v>
      </c>
    </row>
    <row r="90" spans="1:14" ht="23.25" customHeight="1" x14ac:dyDescent="0.25">
      <c r="A90" s="25">
        <f t="shared" si="15"/>
        <v>18</v>
      </c>
      <c r="B90" s="26" t="s">
        <v>53</v>
      </c>
      <c r="C90" s="25" t="s">
        <v>13</v>
      </c>
      <c r="D90" s="24">
        <v>1.2645459999999999</v>
      </c>
      <c r="E90" s="21">
        <v>2870</v>
      </c>
      <c r="F90" s="23">
        <v>3629.25</v>
      </c>
      <c r="G90" s="25"/>
      <c r="H90" s="24"/>
      <c r="I90" s="25">
        <v>50</v>
      </c>
      <c r="J90" s="24">
        <f t="shared" si="13"/>
        <v>63.2273</v>
      </c>
      <c r="K90" s="21">
        <f t="shared" si="14"/>
        <v>2820</v>
      </c>
      <c r="L90" s="24">
        <f t="shared" si="14"/>
        <v>3566.0227</v>
      </c>
    </row>
    <row r="91" spans="1:14" ht="37.5" x14ac:dyDescent="0.25">
      <c r="A91" s="25">
        <f t="shared" si="15"/>
        <v>19</v>
      </c>
      <c r="B91" s="26" t="s">
        <v>52</v>
      </c>
      <c r="C91" s="25" t="s">
        <v>13</v>
      </c>
      <c r="D91" s="24">
        <v>1</v>
      </c>
      <c r="E91" s="21">
        <v>2400</v>
      </c>
      <c r="F91" s="23">
        <f t="shared" si="12"/>
        <v>2400</v>
      </c>
      <c r="G91" s="25"/>
      <c r="H91" s="24"/>
      <c r="I91" s="25"/>
      <c r="J91" s="24">
        <f t="shared" si="13"/>
        <v>0</v>
      </c>
      <c r="K91" s="21">
        <f t="shared" si="14"/>
        <v>2400</v>
      </c>
      <c r="L91" s="24">
        <f t="shared" si="14"/>
        <v>2400</v>
      </c>
    </row>
    <row r="92" spans="1:14" ht="23.25" customHeight="1" x14ac:dyDescent="0.25">
      <c r="A92" s="25">
        <f t="shared" si="15"/>
        <v>20</v>
      </c>
      <c r="B92" s="26" t="s">
        <v>86</v>
      </c>
      <c r="C92" s="27" t="s">
        <v>13</v>
      </c>
      <c r="D92" s="24">
        <v>1</v>
      </c>
      <c r="E92" s="21">
        <v>1800</v>
      </c>
      <c r="F92" s="23">
        <f t="shared" si="12"/>
        <v>1800</v>
      </c>
      <c r="G92" s="25"/>
      <c r="H92" s="24"/>
      <c r="I92" s="25"/>
      <c r="J92" s="24">
        <f t="shared" si="13"/>
        <v>0</v>
      </c>
      <c r="K92" s="21">
        <f t="shared" si="14"/>
        <v>1800</v>
      </c>
      <c r="L92" s="24">
        <f t="shared" si="14"/>
        <v>1800</v>
      </c>
    </row>
    <row r="93" spans="1:14" ht="20.25" customHeight="1" x14ac:dyDescent="0.25">
      <c r="A93" s="25">
        <f t="shared" si="15"/>
        <v>21</v>
      </c>
      <c r="B93" s="26" t="s">
        <v>87</v>
      </c>
      <c r="C93" s="27" t="s">
        <v>13</v>
      </c>
      <c r="D93" s="24">
        <v>1</v>
      </c>
      <c r="E93" s="21">
        <v>1600</v>
      </c>
      <c r="F93" s="23">
        <f t="shared" si="12"/>
        <v>1600</v>
      </c>
      <c r="G93" s="25"/>
      <c r="H93" s="24"/>
      <c r="I93" s="25"/>
      <c r="J93" s="24">
        <f t="shared" si="13"/>
        <v>0</v>
      </c>
      <c r="K93" s="21">
        <f t="shared" si="14"/>
        <v>1600</v>
      </c>
      <c r="L93" s="24">
        <f t="shared" si="14"/>
        <v>1600</v>
      </c>
    </row>
    <row r="94" spans="1:14" ht="38.25" thickBot="1" x14ac:dyDescent="0.3">
      <c r="A94" s="25">
        <f t="shared" si="15"/>
        <v>22</v>
      </c>
      <c r="B94" s="26" t="s">
        <v>88</v>
      </c>
      <c r="C94" s="27" t="s">
        <v>13</v>
      </c>
      <c r="D94" s="24">
        <v>1</v>
      </c>
      <c r="E94" s="21">
        <v>4000</v>
      </c>
      <c r="F94" s="23">
        <f t="shared" si="12"/>
        <v>4000</v>
      </c>
      <c r="G94" s="25"/>
      <c r="H94" s="24"/>
      <c r="I94" s="25">
        <v>15</v>
      </c>
      <c r="J94" s="24">
        <f t="shared" si="13"/>
        <v>15</v>
      </c>
      <c r="K94" s="21">
        <f t="shared" si="14"/>
        <v>3985</v>
      </c>
      <c r="L94" s="24">
        <f t="shared" si="14"/>
        <v>3985</v>
      </c>
    </row>
    <row r="95" spans="1:14" ht="25.5" customHeight="1" thickBot="1" x14ac:dyDescent="0.3">
      <c r="A95" s="9"/>
      <c r="B95" s="8" t="s">
        <v>15</v>
      </c>
      <c r="C95" s="9"/>
      <c r="D95" s="10"/>
      <c r="E95" s="9">
        <f>SUM(E73:E94)</f>
        <v>28110</v>
      </c>
      <c r="F95" s="10">
        <f>SUM(F73:F94)</f>
        <v>33165.767</v>
      </c>
      <c r="G95" s="9">
        <f>SUM(G73:G94)</f>
        <v>0</v>
      </c>
      <c r="H95" s="10">
        <f>SUM(H73:H94)</f>
        <v>0</v>
      </c>
      <c r="I95" s="9">
        <f>SUM(I73:I94)</f>
        <v>276</v>
      </c>
      <c r="J95" s="10">
        <f>SUM(J73:J94)+0.01</f>
        <v>3744.2543000000001</v>
      </c>
      <c r="K95" s="9">
        <f>SUM(K73:K94)</f>
        <v>27834</v>
      </c>
      <c r="L95" s="10">
        <f>SUM(L73:L94)</f>
        <v>29421.522700000001</v>
      </c>
      <c r="M95" s="1"/>
    </row>
    <row r="96" spans="1:14" ht="25.5" customHeight="1" thickBot="1" x14ac:dyDescent="0.3">
      <c r="A96" s="12"/>
      <c r="B96" s="11" t="s">
        <v>15</v>
      </c>
      <c r="C96" s="12"/>
      <c r="D96" s="13"/>
      <c r="E96" s="12">
        <f t="shared" ref="E96:K96" si="16">E95+E71</f>
        <v>30106</v>
      </c>
      <c r="F96" s="13">
        <f t="shared" si="16"/>
        <v>44473.8164216</v>
      </c>
      <c r="G96" s="12">
        <f t="shared" si="16"/>
        <v>100</v>
      </c>
      <c r="H96" s="13">
        <f t="shared" si="16"/>
        <v>1968.97</v>
      </c>
      <c r="I96" s="12">
        <f t="shared" si="16"/>
        <v>742</v>
      </c>
      <c r="J96" s="13">
        <f t="shared" si="16"/>
        <v>7517.9120776</v>
      </c>
      <c r="K96" s="12">
        <f t="shared" si="16"/>
        <v>29464</v>
      </c>
      <c r="L96" s="13">
        <f>F96+H96-J96+0.01</f>
        <v>38924.884344000006</v>
      </c>
      <c r="N96" s="1"/>
    </row>
    <row r="98" spans="2:12" x14ac:dyDescent="0.25">
      <c r="B98" s="14" t="s">
        <v>22</v>
      </c>
      <c r="C98" s="15" t="s">
        <v>19</v>
      </c>
      <c r="D98" s="16"/>
      <c r="E98" s="17"/>
      <c r="F98" s="18" t="s">
        <v>19</v>
      </c>
      <c r="H98" s="18"/>
      <c r="I98" s="17" t="s">
        <v>107</v>
      </c>
      <c r="J98" s="18"/>
      <c r="K98" s="17"/>
      <c r="L98" s="18"/>
    </row>
    <row r="99" spans="2:12" x14ac:dyDescent="0.25">
      <c r="B99" s="14"/>
      <c r="C99" s="15" t="s">
        <v>18</v>
      </c>
      <c r="D99" s="16"/>
      <c r="E99" s="17"/>
      <c r="F99" s="67" t="s">
        <v>17</v>
      </c>
      <c r="G99" s="67"/>
      <c r="H99" s="18"/>
      <c r="I99" s="67" t="s">
        <v>75</v>
      </c>
      <c r="J99" s="67"/>
      <c r="K99" s="67"/>
      <c r="L99" s="67"/>
    </row>
    <row r="100" spans="2:12" x14ac:dyDescent="0.25">
      <c r="B100" s="14"/>
      <c r="C100" s="15"/>
      <c r="D100" s="16"/>
      <c r="E100" s="17"/>
      <c r="F100" s="18"/>
      <c r="H100" s="18"/>
      <c r="I100" s="17"/>
      <c r="J100" s="18"/>
      <c r="K100" s="17"/>
      <c r="L100" s="18"/>
    </row>
    <row r="101" spans="2:12" x14ac:dyDescent="0.25">
      <c r="B101" s="14" t="s">
        <v>21</v>
      </c>
      <c r="C101" s="15" t="s">
        <v>19</v>
      </c>
      <c r="D101" s="16"/>
      <c r="E101" s="17"/>
      <c r="F101" s="18" t="s">
        <v>19</v>
      </c>
      <c r="H101" s="18"/>
      <c r="I101" s="17" t="s">
        <v>108</v>
      </c>
      <c r="J101" s="18"/>
      <c r="K101" s="17"/>
      <c r="L101" s="18"/>
    </row>
    <row r="102" spans="2:12" x14ac:dyDescent="0.25">
      <c r="B102" s="14"/>
      <c r="C102" s="15" t="s">
        <v>18</v>
      </c>
      <c r="D102" s="16"/>
      <c r="E102" s="17"/>
      <c r="F102" s="67" t="s">
        <v>17</v>
      </c>
      <c r="G102" s="67"/>
      <c r="H102" s="18"/>
      <c r="I102" s="67" t="s">
        <v>75</v>
      </c>
      <c r="J102" s="67"/>
      <c r="K102" s="67"/>
      <c r="L102" s="67"/>
    </row>
    <row r="103" spans="2:12" x14ac:dyDescent="0.25">
      <c r="B103" s="14"/>
      <c r="C103" s="15"/>
      <c r="D103" s="16"/>
      <c r="E103" s="17"/>
      <c r="F103" s="18"/>
      <c r="H103" s="18"/>
      <c r="I103" s="17"/>
      <c r="J103" s="18"/>
      <c r="K103" s="17"/>
      <c r="L103" s="18"/>
    </row>
    <row r="104" spans="2:12" x14ac:dyDescent="0.25">
      <c r="B104" s="14" t="s">
        <v>20</v>
      </c>
      <c r="C104" s="15" t="s">
        <v>19</v>
      </c>
      <c r="D104" s="16"/>
      <c r="E104" s="17"/>
      <c r="F104" s="18" t="s">
        <v>19</v>
      </c>
      <c r="H104" s="18"/>
      <c r="I104" s="17" t="s">
        <v>109</v>
      </c>
      <c r="J104" s="18"/>
      <c r="K104" s="17"/>
      <c r="L104" s="18"/>
    </row>
    <row r="105" spans="2:12" x14ac:dyDescent="0.25">
      <c r="B105" s="14"/>
      <c r="C105" s="15" t="s">
        <v>18</v>
      </c>
      <c r="D105" s="16"/>
      <c r="E105" s="17"/>
      <c r="F105" s="67" t="s">
        <v>17</v>
      </c>
      <c r="G105" s="67"/>
      <c r="H105" s="18"/>
      <c r="I105" s="67" t="s">
        <v>75</v>
      </c>
      <c r="J105" s="67"/>
      <c r="K105" s="67"/>
      <c r="L105" s="67"/>
    </row>
    <row r="106" spans="2:12" x14ac:dyDescent="0.25">
      <c r="B106" s="14"/>
      <c r="C106" s="15"/>
      <c r="D106" s="16"/>
      <c r="E106" s="17"/>
      <c r="F106" s="18"/>
      <c r="H106" s="18"/>
      <c r="I106" s="17"/>
      <c r="J106" s="18"/>
      <c r="K106" s="17"/>
      <c r="L106" s="18"/>
    </row>
    <row r="107" spans="2:12" x14ac:dyDescent="0.25">
      <c r="B107" s="14" t="s">
        <v>113</v>
      </c>
      <c r="C107" s="15"/>
      <c r="D107" s="16"/>
      <c r="E107" s="17"/>
      <c r="F107" s="18"/>
      <c r="H107" s="18"/>
      <c r="I107" s="17"/>
      <c r="J107" s="18"/>
      <c r="K107" s="17"/>
      <c r="L107" s="18"/>
    </row>
  </sheetData>
  <mergeCells count="18">
    <mergeCell ref="F105:G105"/>
    <mergeCell ref="I105:L105"/>
    <mergeCell ref="A10:L10"/>
    <mergeCell ref="A72:L72"/>
    <mergeCell ref="F99:G99"/>
    <mergeCell ref="I99:L99"/>
    <mergeCell ref="F102:G102"/>
    <mergeCell ref="I102:L102"/>
    <mergeCell ref="B1:C1"/>
    <mergeCell ref="G1:L5"/>
    <mergeCell ref="A6:L6"/>
    <mergeCell ref="A7:L7"/>
    <mergeCell ref="A8:A9"/>
    <mergeCell ref="B8:B9"/>
    <mergeCell ref="E8:F8"/>
    <mergeCell ref="G8:H8"/>
    <mergeCell ref="I8:J8"/>
    <mergeCell ref="K8:L8"/>
  </mergeCells>
  <pageMargins left="0.7" right="0.7" top="0.75" bottom="0.75" header="0.3" footer="0.3"/>
  <pageSetup paperSize="9" scale="5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zoomScaleNormal="100" workbookViewId="0">
      <selection activeCell="B4" sqref="B4"/>
    </sheetView>
  </sheetViews>
  <sheetFormatPr defaultRowHeight="20.25" x14ac:dyDescent="0.25"/>
  <cols>
    <col min="1" max="1" width="6.140625" style="29" customWidth="1"/>
    <col min="2" max="2" width="51.7109375" style="31" customWidth="1"/>
    <col min="3" max="3" width="8.7109375" style="29" customWidth="1"/>
    <col min="4" max="4" width="9.85546875" style="30" bestFit="1" customWidth="1"/>
    <col min="5" max="5" width="9.42578125" style="29" bestFit="1" customWidth="1"/>
    <col min="6" max="6" width="13.5703125" style="30" customWidth="1"/>
    <col min="7" max="7" width="9.42578125" style="29" bestFit="1" customWidth="1"/>
    <col min="8" max="8" width="10.42578125" style="30" customWidth="1"/>
    <col min="9" max="9" width="9.42578125" style="29" bestFit="1" customWidth="1"/>
    <col min="10" max="10" width="11.85546875" style="30" customWidth="1"/>
    <col min="11" max="11" width="9.42578125" style="29" bestFit="1" customWidth="1"/>
    <col min="12" max="12" width="13.28515625" style="30" customWidth="1"/>
  </cols>
  <sheetData>
    <row r="1" spans="1:12" x14ac:dyDescent="0.25">
      <c r="B1" s="71" t="s">
        <v>16</v>
      </c>
      <c r="C1" s="71"/>
      <c r="G1" s="72" t="s">
        <v>124</v>
      </c>
      <c r="H1" s="73"/>
      <c r="I1" s="73"/>
      <c r="J1" s="73"/>
      <c r="K1" s="73"/>
      <c r="L1" s="73"/>
    </row>
    <row r="2" spans="1:12" x14ac:dyDescent="0.25">
      <c r="B2" s="31" t="s">
        <v>23</v>
      </c>
      <c r="G2" s="73"/>
      <c r="H2" s="73"/>
      <c r="I2" s="73"/>
      <c r="J2" s="73"/>
      <c r="K2" s="73"/>
      <c r="L2" s="73"/>
    </row>
    <row r="3" spans="1:12" ht="21" customHeight="1" x14ac:dyDescent="0.25">
      <c r="B3" s="31" t="s">
        <v>96</v>
      </c>
      <c r="G3" s="73"/>
      <c r="H3" s="73"/>
      <c r="I3" s="73"/>
      <c r="J3" s="73"/>
      <c r="K3" s="73"/>
      <c r="L3" s="73"/>
    </row>
    <row r="4" spans="1:12" x14ac:dyDescent="0.25">
      <c r="G4" s="73"/>
      <c r="H4" s="73"/>
      <c r="I4" s="73"/>
      <c r="J4" s="73"/>
      <c r="K4" s="73"/>
      <c r="L4" s="73"/>
    </row>
    <row r="5" spans="1:12" x14ac:dyDescent="0.25">
      <c r="G5" s="73"/>
      <c r="H5" s="73"/>
      <c r="I5" s="73"/>
      <c r="J5" s="73"/>
      <c r="K5" s="73"/>
      <c r="L5" s="73"/>
    </row>
    <row r="6" spans="1:12" ht="21" x14ac:dyDescent="0.25">
      <c r="G6" s="57"/>
      <c r="H6" s="57"/>
      <c r="I6" s="57"/>
      <c r="J6" s="57"/>
      <c r="K6" s="57"/>
      <c r="L6" s="57"/>
    </row>
    <row r="7" spans="1:12" ht="21" customHeight="1" x14ac:dyDescent="0.25">
      <c r="A7" s="74" t="s">
        <v>90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24.75" customHeight="1" x14ac:dyDescent="0.25">
      <c r="A8" s="74" t="s">
        <v>118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ht="39.75" customHeight="1" x14ac:dyDescent="0.25">
      <c r="A9" s="76" t="s">
        <v>0</v>
      </c>
      <c r="B9" s="77" t="s">
        <v>8</v>
      </c>
      <c r="C9" s="32" t="s">
        <v>1</v>
      </c>
      <c r="D9" s="33" t="s">
        <v>2</v>
      </c>
      <c r="E9" s="79" t="s">
        <v>9</v>
      </c>
      <c r="F9" s="80"/>
      <c r="G9" s="76" t="s">
        <v>5</v>
      </c>
      <c r="H9" s="76"/>
      <c r="I9" s="76" t="s">
        <v>6</v>
      </c>
      <c r="J9" s="76"/>
      <c r="K9" s="79" t="s">
        <v>7</v>
      </c>
      <c r="L9" s="80"/>
    </row>
    <row r="10" spans="1:12" x14ac:dyDescent="0.25">
      <c r="A10" s="76"/>
      <c r="B10" s="78"/>
      <c r="C10" s="32"/>
      <c r="D10" s="33"/>
      <c r="E10" s="32" t="s">
        <v>3</v>
      </c>
      <c r="F10" s="33" t="s">
        <v>4</v>
      </c>
      <c r="G10" s="32" t="s">
        <v>10</v>
      </c>
      <c r="H10" s="33" t="s">
        <v>4</v>
      </c>
      <c r="I10" s="32" t="s">
        <v>10</v>
      </c>
      <c r="J10" s="33" t="s">
        <v>4</v>
      </c>
      <c r="K10" s="32" t="s">
        <v>10</v>
      </c>
      <c r="L10" s="33" t="s">
        <v>4</v>
      </c>
    </row>
    <row r="11" spans="1:12" ht="27" customHeight="1" x14ac:dyDescent="0.25">
      <c r="A11" s="70" t="s">
        <v>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1" customHeight="1" x14ac:dyDescent="0.25">
      <c r="A12" s="34">
        <v>1</v>
      </c>
      <c r="B12" s="35" t="s">
        <v>97</v>
      </c>
      <c r="C12" s="34" t="s">
        <v>13</v>
      </c>
      <c r="D12" s="36">
        <v>250</v>
      </c>
      <c r="E12" s="34">
        <f>'01'!K11</f>
        <v>1</v>
      </c>
      <c r="F12" s="36">
        <f>'01'!L11</f>
        <v>250</v>
      </c>
      <c r="G12" s="34"/>
      <c r="H12" s="36"/>
      <c r="I12" s="34"/>
      <c r="J12" s="37">
        <f>I12*D12</f>
        <v>0</v>
      </c>
      <c r="K12" s="34">
        <f t="shared" ref="K12:L27" si="0">E12+G12-I12</f>
        <v>1</v>
      </c>
      <c r="L12" s="37">
        <f>F12+H12-J12</f>
        <v>250</v>
      </c>
    </row>
    <row r="13" spans="1:12" x14ac:dyDescent="0.25">
      <c r="A13" s="38">
        <f>A12+1</f>
        <v>2</v>
      </c>
      <c r="B13" s="39" t="s">
        <v>92</v>
      </c>
      <c r="C13" s="38" t="s">
        <v>14</v>
      </c>
      <c r="D13" s="37">
        <v>69</v>
      </c>
      <c r="E13" s="34">
        <f>'01'!K12</f>
        <v>1</v>
      </c>
      <c r="F13" s="36">
        <f>'01'!L12</f>
        <v>69</v>
      </c>
      <c r="G13" s="38"/>
      <c r="H13" s="37"/>
      <c r="I13" s="38"/>
      <c r="J13" s="37">
        <f>I13*D13</f>
        <v>0</v>
      </c>
      <c r="K13" s="34">
        <f t="shared" si="0"/>
        <v>1</v>
      </c>
      <c r="L13" s="37">
        <f>F13+H13-J13</f>
        <v>69</v>
      </c>
    </row>
    <row r="14" spans="1:12" x14ac:dyDescent="0.25">
      <c r="A14" s="38">
        <f t="shared" ref="A14:A64" si="1">A13+1</f>
        <v>3</v>
      </c>
      <c r="B14" s="39" t="s">
        <v>76</v>
      </c>
      <c r="C14" s="38" t="s">
        <v>13</v>
      </c>
      <c r="D14" s="37">
        <v>1</v>
      </c>
      <c r="E14" s="34">
        <f>'01'!K13</f>
        <v>1</v>
      </c>
      <c r="F14" s="36">
        <f>'01'!L13</f>
        <v>1</v>
      </c>
      <c r="G14" s="38"/>
      <c r="H14" s="37"/>
      <c r="I14" s="38">
        <v>1</v>
      </c>
      <c r="J14" s="37">
        <f t="shared" ref="J14:J64" si="2">I14*D14</f>
        <v>1</v>
      </c>
      <c r="K14" s="34">
        <f t="shared" si="0"/>
        <v>0</v>
      </c>
      <c r="L14" s="37">
        <f t="shared" si="0"/>
        <v>0</v>
      </c>
    </row>
    <row r="15" spans="1:12" x14ac:dyDescent="0.25">
      <c r="A15" s="38">
        <f t="shared" si="1"/>
        <v>4</v>
      </c>
      <c r="B15" s="39" t="s">
        <v>24</v>
      </c>
      <c r="C15" s="40" t="s">
        <v>13</v>
      </c>
      <c r="D15" s="37">
        <v>11.1408</v>
      </c>
      <c r="E15" s="34">
        <f>'01'!K14</f>
        <v>34</v>
      </c>
      <c r="F15" s="36">
        <f>'01'!L14</f>
        <v>378.78719999999998</v>
      </c>
      <c r="G15" s="38"/>
      <c r="H15" s="37"/>
      <c r="I15" s="38">
        <v>8</v>
      </c>
      <c r="J15" s="37">
        <f t="shared" si="2"/>
        <v>89.126400000000004</v>
      </c>
      <c r="K15" s="34">
        <f t="shared" si="0"/>
        <v>26</v>
      </c>
      <c r="L15" s="37">
        <f t="shared" si="0"/>
        <v>289.66079999999999</v>
      </c>
    </row>
    <row r="16" spans="1:12" ht="21" customHeight="1" x14ac:dyDescent="0.25">
      <c r="A16" s="38">
        <f t="shared" si="1"/>
        <v>5</v>
      </c>
      <c r="B16" s="39" t="s">
        <v>25</v>
      </c>
      <c r="C16" s="40" t="s">
        <v>13</v>
      </c>
      <c r="D16" s="37">
        <v>3.15</v>
      </c>
      <c r="E16" s="34">
        <f>'01'!K15</f>
        <v>6</v>
      </c>
      <c r="F16" s="36">
        <f>'01'!L15</f>
        <v>18.899999999999999</v>
      </c>
      <c r="G16" s="38"/>
      <c r="H16" s="37"/>
      <c r="I16" s="38">
        <v>6</v>
      </c>
      <c r="J16" s="37">
        <f t="shared" si="2"/>
        <v>18.899999999999999</v>
      </c>
      <c r="K16" s="34">
        <f t="shared" si="0"/>
        <v>0</v>
      </c>
      <c r="L16" s="37">
        <f t="shared" si="0"/>
        <v>0</v>
      </c>
    </row>
    <row r="17" spans="1:12" x14ac:dyDescent="0.25">
      <c r="A17" s="38">
        <f t="shared" si="1"/>
        <v>6</v>
      </c>
      <c r="B17" s="39" t="s">
        <v>93</v>
      </c>
      <c r="C17" s="38" t="s">
        <v>14</v>
      </c>
      <c r="D17" s="37">
        <v>99</v>
      </c>
      <c r="E17" s="34">
        <f>'01'!K16</f>
        <v>2</v>
      </c>
      <c r="F17" s="36">
        <f>'01'!L16</f>
        <v>198</v>
      </c>
      <c r="G17" s="38"/>
      <c r="H17" s="37"/>
      <c r="I17" s="38"/>
      <c r="J17" s="37">
        <f t="shared" si="2"/>
        <v>0</v>
      </c>
      <c r="K17" s="34">
        <f t="shared" si="0"/>
        <v>2</v>
      </c>
      <c r="L17" s="37">
        <f t="shared" si="0"/>
        <v>198</v>
      </c>
    </row>
    <row r="18" spans="1:12" ht="23.25" customHeight="1" x14ac:dyDescent="0.25">
      <c r="A18" s="38">
        <f t="shared" si="1"/>
        <v>7</v>
      </c>
      <c r="B18" s="39" t="s">
        <v>112</v>
      </c>
      <c r="C18" s="38" t="s">
        <v>13</v>
      </c>
      <c r="D18" s="37">
        <v>88</v>
      </c>
      <c r="E18" s="34">
        <f>'01'!K17</f>
        <v>28</v>
      </c>
      <c r="F18" s="36">
        <f>'01'!L17</f>
        <v>2464</v>
      </c>
      <c r="G18" s="38"/>
      <c r="H18" s="37"/>
      <c r="I18" s="38">
        <v>1</v>
      </c>
      <c r="J18" s="37">
        <f t="shared" si="2"/>
        <v>88</v>
      </c>
      <c r="K18" s="34">
        <f t="shared" si="0"/>
        <v>27</v>
      </c>
      <c r="L18" s="37">
        <f t="shared" si="0"/>
        <v>2376</v>
      </c>
    </row>
    <row r="19" spans="1:12" x14ac:dyDescent="0.25">
      <c r="A19" s="38">
        <f t="shared" si="1"/>
        <v>8</v>
      </c>
      <c r="B19" s="39" t="s">
        <v>54</v>
      </c>
      <c r="C19" s="38" t="s">
        <v>13</v>
      </c>
      <c r="D19" s="37">
        <v>0.84</v>
      </c>
      <c r="E19" s="34">
        <f>'01'!K18</f>
        <v>2</v>
      </c>
      <c r="F19" s="36">
        <f>'01'!L18</f>
        <v>1.68</v>
      </c>
      <c r="G19" s="38"/>
      <c r="H19" s="37"/>
      <c r="I19" s="38"/>
      <c r="J19" s="37">
        <f t="shared" si="2"/>
        <v>0</v>
      </c>
      <c r="K19" s="34">
        <f t="shared" si="0"/>
        <v>2</v>
      </c>
      <c r="L19" s="37">
        <f t="shared" si="0"/>
        <v>1.68</v>
      </c>
    </row>
    <row r="20" spans="1:12" x14ac:dyDescent="0.25">
      <c r="A20" s="38">
        <f t="shared" si="1"/>
        <v>9</v>
      </c>
      <c r="B20" s="39" t="s">
        <v>55</v>
      </c>
      <c r="C20" s="38" t="s">
        <v>13</v>
      </c>
      <c r="D20" s="37">
        <v>0.84</v>
      </c>
      <c r="E20" s="34">
        <f>'01'!K19</f>
        <v>300</v>
      </c>
      <c r="F20" s="36">
        <f>'01'!L19</f>
        <v>252</v>
      </c>
      <c r="G20" s="38"/>
      <c r="H20" s="37"/>
      <c r="I20" s="38"/>
      <c r="J20" s="37">
        <f t="shared" si="2"/>
        <v>0</v>
      </c>
      <c r="K20" s="34">
        <f t="shared" si="0"/>
        <v>300</v>
      </c>
      <c r="L20" s="37">
        <f t="shared" si="0"/>
        <v>252</v>
      </c>
    </row>
    <row r="21" spans="1:12" x14ac:dyDescent="0.25">
      <c r="A21" s="38">
        <f t="shared" si="1"/>
        <v>10</v>
      </c>
      <c r="B21" s="39" t="s">
        <v>26</v>
      </c>
      <c r="C21" s="40" t="s">
        <v>13</v>
      </c>
      <c r="D21" s="37">
        <v>32.07</v>
      </c>
      <c r="E21" s="34">
        <f>'01'!K20</f>
        <v>1</v>
      </c>
      <c r="F21" s="36">
        <f>'01'!L20</f>
        <v>32.07</v>
      </c>
      <c r="G21" s="38"/>
      <c r="H21" s="37"/>
      <c r="I21" s="38"/>
      <c r="J21" s="37">
        <f t="shared" si="2"/>
        <v>0</v>
      </c>
      <c r="K21" s="34">
        <f t="shared" si="0"/>
        <v>1</v>
      </c>
      <c r="L21" s="37">
        <f t="shared" si="0"/>
        <v>32.07</v>
      </c>
    </row>
    <row r="22" spans="1:12" x14ac:dyDescent="0.25">
      <c r="A22" s="38">
        <f t="shared" si="1"/>
        <v>11</v>
      </c>
      <c r="B22" s="39" t="s">
        <v>27</v>
      </c>
      <c r="C22" s="40" t="s">
        <v>13</v>
      </c>
      <c r="D22" s="37">
        <v>32.07</v>
      </c>
      <c r="E22" s="34">
        <f>'01'!K21</f>
        <v>1</v>
      </c>
      <c r="F22" s="36">
        <f>'01'!L21</f>
        <v>32.07</v>
      </c>
      <c r="G22" s="38"/>
      <c r="H22" s="37"/>
      <c r="I22" s="38"/>
      <c r="J22" s="37">
        <f t="shared" si="2"/>
        <v>0</v>
      </c>
      <c r="K22" s="34">
        <f t="shared" si="0"/>
        <v>1</v>
      </c>
      <c r="L22" s="37">
        <f t="shared" si="0"/>
        <v>32.07</v>
      </c>
    </row>
    <row r="23" spans="1:12" ht="22.5" customHeight="1" x14ac:dyDescent="0.25">
      <c r="A23" s="38">
        <f t="shared" si="1"/>
        <v>12</v>
      </c>
      <c r="B23" s="39" t="s">
        <v>98</v>
      </c>
      <c r="C23" s="40" t="s">
        <v>13</v>
      </c>
      <c r="D23" s="36">
        <v>1</v>
      </c>
      <c r="E23" s="34">
        <f>'01'!K22</f>
        <v>6</v>
      </c>
      <c r="F23" s="36">
        <f>'01'!L22</f>
        <v>6</v>
      </c>
      <c r="G23" s="38"/>
      <c r="H23" s="37"/>
      <c r="I23" s="38">
        <v>3</v>
      </c>
      <c r="J23" s="37">
        <f t="shared" si="2"/>
        <v>3</v>
      </c>
      <c r="K23" s="34">
        <f t="shared" si="0"/>
        <v>3</v>
      </c>
      <c r="L23" s="37">
        <f t="shared" si="0"/>
        <v>3</v>
      </c>
    </row>
    <row r="24" spans="1:12" x14ac:dyDescent="0.25">
      <c r="A24" s="38">
        <f t="shared" si="1"/>
        <v>13</v>
      </c>
      <c r="B24" s="39" t="s">
        <v>11</v>
      </c>
      <c r="C24" s="40" t="s">
        <v>13</v>
      </c>
      <c r="D24" s="37">
        <v>5.2</v>
      </c>
      <c r="E24" s="34">
        <f>'01'!K23</f>
        <v>70</v>
      </c>
      <c r="F24" s="36">
        <f>'01'!L23</f>
        <v>364</v>
      </c>
      <c r="G24" s="38"/>
      <c r="H24" s="37"/>
      <c r="I24" s="38"/>
      <c r="J24" s="37">
        <f t="shared" si="2"/>
        <v>0</v>
      </c>
      <c r="K24" s="34">
        <f t="shared" si="0"/>
        <v>70</v>
      </c>
      <c r="L24" s="37">
        <f t="shared" si="0"/>
        <v>364</v>
      </c>
    </row>
    <row r="25" spans="1:12" ht="21" customHeight="1" x14ac:dyDescent="0.25">
      <c r="A25" s="38">
        <f t="shared" si="1"/>
        <v>14</v>
      </c>
      <c r="B25" s="39" t="s">
        <v>28</v>
      </c>
      <c r="C25" s="40" t="s">
        <v>13</v>
      </c>
      <c r="D25" s="37">
        <v>8.15</v>
      </c>
      <c r="E25" s="34">
        <f>'01'!K24</f>
        <v>149</v>
      </c>
      <c r="F25" s="36">
        <f>'01'!L24</f>
        <v>1214.3500000000001</v>
      </c>
      <c r="G25" s="38"/>
      <c r="H25" s="37"/>
      <c r="I25" s="38"/>
      <c r="J25" s="37">
        <f t="shared" si="2"/>
        <v>0</v>
      </c>
      <c r="K25" s="34">
        <f t="shared" si="0"/>
        <v>149</v>
      </c>
      <c r="L25" s="37">
        <f t="shared" si="0"/>
        <v>1214.3500000000001</v>
      </c>
    </row>
    <row r="26" spans="1:12" x14ac:dyDescent="0.25">
      <c r="A26" s="38">
        <f t="shared" si="1"/>
        <v>15</v>
      </c>
      <c r="B26" s="39" t="s">
        <v>56</v>
      </c>
      <c r="C26" s="38" t="s">
        <v>13</v>
      </c>
      <c r="D26" s="37">
        <v>229.6</v>
      </c>
      <c r="E26" s="34">
        <f>'01'!K25</f>
        <v>2</v>
      </c>
      <c r="F26" s="36">
        <f>'01'!L25</f>
        <v>459.2</v>
      </c>
      <c r="G26" s="38"/>
      <c r="H26" s="37"/>
      <c r="I26" s="38"/>
      <c r="J26" s="37">
        <f t="shared" si="2"/>
        <v>0</v>
      </c>
      <c r="K26" s="34">
        <f t="shared" si="0"/>
        <v>2</v>
      </c>
      <c r="L26" s="37">
        <f t="shared" si="0"/>
        <v>459.2</v>
      </c>
    </row>
    <row r="27" spans="1:12" x14ac:dyDescent="0.25">
      <c r="A27" s="38">
        <f t="shared" si="1"/>
        <v>16</v>
      </c>
      <c r="B27" s="39" t="s">
        <v>29</v>
      </c>
      <c r="C27" s="40" t="s">
        <v>13</v>
      </c>
      <c r="D27" s="37">
        <v>5.84</v>
      </c>
      <c r="E27" s="34">
        <f>'01'!K26</f>
        <v>100</v>
      </c>
      <c r="F27" s="36">
        <f>'01'!L26</f>
        <v>584</v>
      </c>
      <c r="G27" s="38"/>
      <c r="H27" s="37"/>
      <c r="I27" s="38"/>
      <c r="J27" s="37">
        <f t="shared" si="2"/>
        <v>0</v>
      </c>
      <c r="K27" s="34">
        <f t="shared" si="0"/>
        <v>100</v>
      </c>
      <c r="L27" s="37">
        <f t="shared" si="0"/>
        <v>584</v>
      </c>
    </row>
    <row r="28" spans="1:12" x14ac:dyDescent="0.25">
      <c r="A28" s="38">
        <f t="shared" si="1"/>
        <v>17</v>
      </c>
      <c r="B28" s="39" t="s">
        <v>57</v>
      </c>
      <c r="C28" s="38" t="s">
        <v>14</v>
      </c>
      <c r="D28" s="37">
        <v>143.24</v>
      </c>
      <c r="E28" s="34">
        <f>'01'!K27</f>
        <v>1</v>
      </c>
      <c r="F28" s="36">
        <f>'01'!L27</f>
        <v>143.24</v>
      </c>
      <c r="G28" s="38"/>
      <c r="H28" s="37"/>
      <c r="I28" s="38"/>
      <c r="J28" s="37">
        <f t="shared" si="2"/>
        <v>0</v>
      </c>
      <c r="K28" s="34">
        <f t="shared" ref="K28:L64" si="3">E28+G28-I28</f>
        <v>1</v>
      </c>
      <c r="L28" s="37">
        <f t="shared" si="3"/>
        <v>143.24</v>
      </c>
    </row>
    <row r="29" spans="1:12" x14ac:dyDescent="0.25">
      <c r="A29" s="38">
        <f t="shared" si="1"/>
        <v>18</v>
      </c>
      <c r="B29" s="39" t="s">
        <v>59</v>
      </c>
      <c r="C29" s="38" t="s">
        <v>13</v>
      </c>
      <c r="D29" s="37">
        <v>31</v>
      </c>
      <c r="E29" s="34">
        <f>'01'!K30</f>
        <v>1</v>
      </c>
      <c r="F29" s="36">
        <f>'01'!L30</f>
        <v>31</v>
      </c>
      <c r="G29" s="38"/>
      <c r="H29" s="37"/>
      <c r="I29" s="38"/>
      <c r="J29" s="37">
        <f t="shared" si="2"/>
        <v>0</v>
      </c>
      <c r="K29" s="34">
        <f t="shared" si="3"/>
        <v>1</v>
      </c>
      <c r="L29" s="37">
        <f t="shared" si="3"/>
        <v>31</v>
      </c>
    </row>
    <row r="30" spans="1:12" x14ac:dyDescent="0.25">
      <c r="A30" s="38">
        <f t="shared" si="1"/>
        <v>19</v>
      </c>
      <c r="B30" s="39" t="s">
        <v>60</v>
      </c>
      <c r="C30" s="38" t="s">
        <v>13</v>
      </c>
      <c r="D30" s="37">
        <v>30</v>
      </c>
      <c r="E30" s="34">
        <f>'01'!K31</f>
        <v>1</v>
      </c>
      <c r="F30" s="36">
        <f>'01'!L31</f>
        <v>30</v>
      </c>
      <c r="G30" s="38"/>
      <c r="H30" s="37"/>
      <c r="I30" s="38"/>
      <c r="J30" s="37">
        <f t="shared" si="2"/>
        <v>0</v>
      </c>
      <c r="K30" s="34">
        <f t="shared" si="3"/>
        <v>1</v>
      </c>
      <c r="L30" s="37">
        <f t="shared" si="3"/>
        <v>30</v>
      </c>
    </row>
    <row r="31" spans="1:12" x14ac:dyDescent="0.25">
      <c r="A31" s="38">
        <f t="shared" si="1"/>
        <v>20</v>
      </c>
      <c r="B31" s="39" t="s">
        <v>78</v>
      </c>
      <c r="C31" s="38" t="s">
        <v>13</v>
      </c>
      <c r="D31" s="37">
        <v>1</v>
      </c>
      <c r="E31" s="34">
        <f>'01'!K32</f>
        <v>3</v>
      </c>
      <c r="F31" s="36">
        <f>'01'!L32</f>
        <v>3</v>
      </c>
      <c r="G31" s="38"/>
      <c r="H31" s="37"/>
      <c r="I31" s="38"/>
      <c r="J31" s="37">
        <f t="shared" si="2"/>
        <v>0</v>
      </c>
      <c r="K31" s="34">
        <f t="shared" si="3"/>
        <v>3</v>
      </c>
      <c r="L31" s="37">
        <f t="shared" si="3"/>
        <v>3</v>
      </c>
    </row>
    <row r="32" spans="1:12" x14ac:dyDescent="0.25">
      <c r="A32" s="38">
        <f t="shared" si="1"/>
        <v>21</v>
      </c>
      <c r="B32" s="39" t="s">
        <v>61</v>
      </c>
      <c r="C32" s="38" t="s">
        <v>14</v>
      </c>
      <c r="D32" s="37">
        <v>302</v>
      </c>
      <c r="E32" s="34">
        <f>'01'!K33</f>
        <v>3</v>
      </c>
      <c r="F32" s="36">
        <f>'01'!L33</f>
        <v>906</v>
      </c>
      <c r="G32" s="38"/>
      <c r="H32" s="37"/>
      <c r="I32" s="38">
        <v>3</v>
      </c>
      <c r="J32" s="37">
        <f t="shared" si="2"/>
        <v>906</v>
      </c>
      <c r="K32" s="34">
        <f t="shared" si="3"/>
        <v>0</v>
      </c>
      <c r="L32" s="37">
        <f t="shared" si="3"/>
        <v>0</v>
      </c>
    </row>
    <row r="33" spans="1:12" x14ac:dyDescent="0.25">
      <c r="A33" s="38">
        <f t="shared" si="1"/>
        <v>22</v>
      </c>
      <c r="B33" s="39" t="s">
        <v>77</v>
      </c>
      <c r="C33" s="38" t="s">
        <v>13</v>
      </c>
      <c r="D33" s="37">
        <v>1</v>
      </c>
      <c r="E33" s="34">
        <f>'01'!K34</f>
        <v>2</v>
      </c>
      <c r="F33" s="36">
        <f>'01'!L34</f>
        <v>2</v>
      </c>
      <c r="G33" s="38"/>
      <c r="H33" s="37"/>
      <c r="I33" s="38"/>
      <c r="J33" s="37">
        <f t="shared" si="2"/>
        <v>0</v>
      </c>
      <c r="K33" s="34">
        <f t="shared" si="3"/>
        <v>2</v>
      </c>
      <c r="L33" s="37">
        <f t="shared" si="3"/>
        <v>2</v>
      </c>
    </row>
    <row r="34" spans="1:12" x14ac:dyDescent="0.25">
      <c r="A34" s="38">
        <f t="shared" si="1"/>
        <v>23</v>
      </c>
      <c r="B34" s="39" t="s">
        <v>62</v>
      </c>
      <c r="C34" s="38" t="s">
        <v>13</v>
      </c>
      <c r="D34" s="37">
        <v>1.4</v>
      </c>
      <c r="E34" s="34">
        <f>'01'!K35</f>
        <v>20</v>
      </c>
      <c r="F34" s="36">
        <f>'01'!L35</f>
        <v>28</v>
      </c>
      <c r="G34" s="38"/>
      <c r="H34" s="37"/>
      <c r="I34" s="38"/>
      <c r="J34" s="37">
        <f t="shared" si="2"/>
        <v>0</v>
      </c>
      <c r="K34" s="34">
        <f t="shared" si="3"/>
        <v>20</v>
      </c>
      <c r="L34" s="37">
        <f t="shared" si="3"/>
        <v>28</v>
      </c>
    </row>
    <row r="35" spans="1:12" x14ac:dyDescent="0.25">
      <c r="A35" s="38">
        <f t="shared" si="1"/>
        <v>24</v>
      </c>
      <c r="B35" s="39" t="s">
        <v>99</v>
      </c>
      <c r="C35" s="38" t="s">
        <v>13</v>
      </c>
      <c r="D35" s="36">
        <v>1</v>
      </c>
      <c r="E35" s="34">
        <f>'01'!K36</f>
        <v>70</v>
      </c>
      <c r="F35" s="36">
        <f>'01'!L36</f>
        <v>70</v>
      </c>
      <c r="G35" s="38"/>
      <c r="H35" s="37"/>
      <c r="I35" s="38">
        <v>70</v>
      </c>
      <c r="J35" s="37">
        <f t="shared" si="2"/>
        <v>70</v>
      </c>
      <c r="K35" s="34">
        <f t="shared" si="3"/>
        <v>0</v>
      </c>
      <c r="L35" s="37">
        <f t="shared" si="3"/>
        <v>0</v>
      </c>
    </row>
    <row r="36" spans="1:12" ht="20.25" customHeight="1" x14ac:dyDescent="0.25">
      <c r="A36" s="38">
        <f t="shared" si="1"/>
        <v>25</v>
      </c>
      <c r="B36" s="39" t="s">
        <v>100</v>
      </c>
      <c r="C36" s="38" t="s">
        <v>13</v>
      </c>
      <c r="D36" s="36">
        <v>1</v>
      </c>
      <c r="E36" s="34">
        <f>'01'!K38</f>
        <v>2</v>
      </c>
      <c r="F36" s="36">
        <f>'01'!L38</f>
        <v>2</v>
      </c>
      <c r="G36" s="38"/>
      <c r="H36" s="37"/>
      <c r="I36" s="38"/>
      <c r="J36" s="37">
        <f t="shared" si="2"/>
        <v>0</v>
      </c>
      <c r="K36" s="34">
        <f t="shared" si="3"/>
        <v>2</v>
      </c>
      <c r="L36" s="37">
        <f t="shared" si="3"/>
        <v>2</v>
      </c>
    </row>
    <row r="37" spans="1:12" x14ac:dyDescent="0.25">
      <c r="A37" s="38">
        <f t="shared" si="1"/>
        <v>26</v>
      </c>
      <c r="B37" s="39" t="s">
        <v>63</v>
      </c>
      <c r="C37" s="38" t="s">
        <v>13</v>
      </c>
      <c r="D37" s="37">
        <v>50.5</v>
      </c>
      <c r="E37" s="34">
        <f>'01'!K39</f>
        <v>10</v>
      </c>
      <c r="F37" s="36">
        <f>'01'!L39</f>
        <v>505</v>
      </c>
      <c r="G37" s="38"/>
      <c r="H37" s="37"/>
      <c r="I37" s="38"/>
      <c r="J37" s="37">
        <f t="shared" si="2"/>
        <v>0</v>
      </c>
      <c r="K37" s="34">
        <f t="shared" si="3"/>
        <v>10</v>
      </c>
      <c r="L37" s="37">
        <f t="shared" si="3"/>
        <v>505</v>
      </c>
    </row>
    <row r="38" spans="1:12" x14ac:dyDescent="0.25">
      <c r="A38" s="38">
        <f t="shared" si="1"/>
        <v>27</v>
      </c>
      <c r="B38" s="39" t="s">
        <v>80</v>
      </c>
      <c r="C38" s="38" t="s">
        <v>13</v>
      </c>
      <c r="D38" s="37">
        <v>1</v>
      </c>
      <c r="E38" s="34">
        <f>'01'!K40</f>
        <v>1</v>
      </c>
      <c r="F38" s="36">
        <f>'01'!L40</f>
        <v>1</v>
      </c>
      <c r="G38" s="38"/>
      <c r="H38" s="37"/>
      <c r="I38" s="38"/>
      <c r="J38" s="37">
        <f t="shared" si="2"/>
        <v>0</v>
      </c>
      <c r="K38" s="34">
        <f t="shared" si="3"/>
        <v>1</v>
      </c>
      <c r="L38" s="37">
        <f t="shared" si="3"/>
        <v>1</v>
      </c>
    </row>
    <row r="39" spans="1:12" x14ac:dyDescent="0.25">
      <c r="A39" s="38">
        <f t="shared" si="1"/>
        <v>28</v>
      </c>
      <c r="B39" s="39" t="s">
        <v>81</v>
      </c>
      <c r="C39" s="38" t="s">
        <v>13</v>
      </c>
      <c r="D39" s="37">
        <v>1</v>
      </c>
      <c r="E39" s="34">
        <f>'01'!K41</f>
        <v>1</v>
      </c>
      <c r="F39" s="36">
        <f>'01'!L41</f>
        <v>1</v>
      </c>
      <c r="G39" s="38"/>
      <c r="H39" s="37"/>
      <c r="I39" s="38"/>
      <c r="J39" s="37">
        <f t="shared" si="2"/>
        <v>0</v>
      </c>
      <c r="K39" s="34">
        <f t="shared" si="3"/>
        <v>1</v>
      </c>
      <c r="L39" s="37">
        <f t="shared" si="3"/>
        <v>1</v>
      </c>
    </row>
    <row r="40" spans="1:12" ht="21.75" customHeight="1" x14ac:dyDescent="0.25">
      <c r="A40" s="38">
        <f t="shared" si="1"/>
        <v>29</v>
      </c>
      <c r="B40" s="39" t="s">
        <v>101</v>
      </c>
      <c r="C40" s="38" t="s">
        <v>13</v>
      </c>
      <c r="D40" s="36">
        <v>1</v>
      </c>
      <c r="E40" s="34">
        <f>'01'!K42</f>
        <v>2</v>
      </c>
      <c r="F40" s="36">
        <f>'01'!L42</f>
        <v>2</v>
      </c>
      <c r="G40" s="38"/>
      <c r="H40" s="37"/>
      <c r="I40" s="38">
        <v>1</v>
      </c>
      <c r="J40" s="37">
        <f t="shared" si="2"/>
        <v>1</v>
      </c>
      <c r="K40" s="34">
        <f t="shared" si="3"/>
        <v>1</v>
      </c>
      <c r="L40" s="37">
        <f t="shared" si="3"/>
        <v>1</v>
      </c>
    </row>
    <row r="41" spans="1:12" x14ac:dyDescent="0.25">
      <c r="A41" s="38">
        <f t="shared" si="1"/>
        <v>30</v>
      </c>
      <c r="B41" s="39" t="s">
        <v>64</v>
      </c>
      <c r="C41" s="38" t="s">
        <v>13</v>
      </c>
      <c r="D41" s="37">
        <v>8.5</v>
      </c>
      <c r="E41" s="34">
        <f>'01'!K43</f>
        <v>9</v>
      </c>
      <c r="F41" s="36">
        <f>'01'!L43</f>
        <v>76.5</v>
      </c>
      <c r="G41" s="38"/>
      <c r="H41" s="37"/>
      <c r="I41" s="38"/>
      <c r="J41" s="37">
        <f t="shared" si="2"/>
        <v>0</v>
      </c>
      <c r="K41" s="34">
        <f t="shared" si="3"/>
        <v>9</v>
      </c>
      <c r="L41" s="37">
        <f t="shared" si="3"/>
        <v>76.5</v>
      </c>
    </row>
    <row r="42" spans="1:12" x14ac:dyDescent="0.25">
      <c r="A42" s="38">
        <f t="shared" si="1"/>
        <v>31</v>
      </c>
      <c r="B42" s="39" t="s">
        <v>82</v>
      </c>
      <c r="C42" s="38" t="s">
        <v>14</v>
      </c>
      <c r="D42" s="37">
        <v>1</v>
      </c>
      <c r="E42" s="34">
        <f>'01'!K44</f>
        <v>1</v>
      </c>
      <c r="F42" s="36">
        <f>'01'!L44</f>
        <v>1</v>
      </c>
      <c r="G42" s="38"/>
      <c r="H42" s="37"/>
      <c r="I42" s="38"/>
      <c r="J42" s="37">
        <f t="shared" si="2"/>
        <v>0</v>
      </c>
      <c r="K42" s="34">
        <f t="shared" si="3"/>
        <v>1</v>
      </c>
      <c r="L42" s="37">
        <f t="shared" si="3"/>
        <v>1</v>
      </c>
    </row>
    <row r="43" spans="1:12" x14ac:dyDescent="0.25">
      <c r="A43" s="38">
        <f t="shared" si="1"/>
        <v>32</v>
      </c>
      <c r="B43" s="39" t="s">
        <v>102</v>
      </c>
      <c r="C43" s="38" t="s">
        <v>13</v>
      </c>
      <c r="D43" s="36">
        <v>1</v>
      </c>
      <c r="E43" s="34">
        <f>'01'!K45</f>
        <v>3</v>
      </c>
      <c r="F43" s="36">
        <f>'01'!L45</f>
        <v>3</v>
      </c>
      <c r="G43" s="38"/>
      <c r="H43" s="37"/>
      <c r="I43" s="38"/>
      <c r="J43" s="37">
        <f t="shared" si="2"/>
        <v>0</v>
      </c>
      <c r="K43" s="34">
        <f t="shared" si="3"/>
        <v>3</v>
      </c>
      <c r="L43" s="37">
        <f t="shared" si="3"/>
        <v>3</v>
      </c>
    </row>
    <row r="44" spans="1:12" x14ac:dyDescent="0.25">
      <c r="A44" s="38">
        <f t="shared" si="1"/>
        <v>33</v>
      </c>
      <c r="B44" s="39" t="s">
        <v>65</v>
      </c>
      <c r="C44" s="38" t="s">
        <v>13</v>
      </c>
      <c r="D44" s="37">
        <v>45</v>
      </c>
      <c r="E44" s="34">
        <f>'01'!K46</f>
        <v>1</v>
      </c>
      <c r="F44" s="36">
        <f>'01'!L46</f>
        <v>45</v>
      </c>
      <c r="G44" s="38"/>
      <c r="H44" s="37"/>
      <c r="I44" s="38"/>
      <c r="J44" s="37">
        <f t="shared" si="2"/>
        <v>0</v>
      </c>
      <c r="K44" s="34">
        <f t="shared" si="3"/>
        <v>1</v>
      </c>
      <c r="L44" s="37">
        <f t="shared" si="3"/>
        <v>45</v>
      </c>
    </row>
    <row r="45" spans="1:12" x14ac:dyDescent="0.25">
      <c r="A45" s="38">
        <f t="shared" si="1"/>
        <v>34</v>
      </c>
      <c r="B45" s="39" t="s">
        <v>83</v>
      </c>
      <c r="C45" s="38" t="s">
        <v>13</v>
      </c>
      <c r="D45" s="36">
        <v>1</v>
      </c>
      <c r="E45" s="34">
        <f>'01'!K47</f>
        <v>1</v>
      </c>
      <c r="F45" s="36">
        <f>'01'!L47</f>
        <v>1</v>
      </c>
      <c r="G45" s="38"/>
      <c r="H45" s="37"/>
      <c r="I45" s="38"/>
      <c r="J45" s="37">
        <f t="shared" si="2"/>
        <v>0</v>
      </c>
      <c r="K45" s="34">
        <f t="shared" si="3"/>
        <v>1</v>
      </c>
      <c r="L45" s="37">
        <f t="shared" si="3"/>
        <v>1</v>
      </c>
    </row>
    <row r="46" spans="1:12" x14ac:dyDescent="0.25">
      <c r="A46" s="38">
        <f t="shared" si="1"/>
        <v>35</v>
      </c>
      <c r="B46" s="39" t="s">
        <v>30</v>
      </c>
      <c r="C46" s="40" t="s">
        <v>13</v>
      </c>
      <c r="D46" s="37">
        <v>1</v>
      </c>
      <c r="E46" s="34">
        <f>'01'!K48</f>
        <v>16</v>
      </c>
      <c r="F46" s="36">
        <f>'01'!L48</f>
        <v>16</v>
      </c>
      <c r="G46" s="38"/>
      <c r="H46" s="37"/>
      <c r="I46" s="38"/>
      <c r="J46" s="37">
        <f t="shared" si="2"/>
        <v>0</v>
      </c>
      <c r="K46" s="34">
        <f t="shared" si="3"/>
        <v>16</v>
      </c>
      <c r="L46" s="37">
        <f t="shared" si="3"/>
        <v>16</v>
      </c>
    </row>
    <row r="47" spans="1:12" x14ac:dyDescent="0.25">
      <c r="A47" s="38">
        <f t="shared" si="1"/>
        <v>36</v>
      </c>
      <c r="B47" s="39" t="s">
        <v>66</v>
      </c>
      <c r="C47" s="38" t="s">
        <v>13</v>
      </c>
      <c r="D47" s="37">
        <v>8</v>
      </c>
      <c r="E47" s="34">
        <f>'01'!K49</f>
        <v>3</v>
      </c>
      <c r="F47" s="36">
        <f>'01'!L49</f>
        <v>24</v>
      </c>
      <c r="G47" s="38"/>
      <c r="H47" s="37"/>
      <c r="I47" s="38"/>
      <c r="J47" s="37">
        <f t="shared" si="2"/>
        <v>0</v>
      </c>
      <c r="K47" s="34">
        <f t="shared" si="3"/>
        <v>3</v>
      </c>
      <c r="L47" s="37">
        <f t="shared" si="3"/>
        <v>24</v>
      </c>
    </row>
    <row r="48" spans="1:12" x14ac:dyDescent="0.25">
      <c r="A48" s="38">
        <f t="shared" si="1"/>
        <v>37</v>
      </c>
      <c r="B48" s="39" t="s">
        <v>67</v>
      </c>
      <c r="C48" s="38" t="s">
        <v>13</v>
      </c>
      <c r="D48" s="37">
        <v>6.79</v>
      </c>
      <c r="E48" s="34">
        <f>'01'!K50</f>
        <v>1</v>
      </c>
      <c r="F48" s="36">
        <f>'01'!L50</f>
        <v>6.79</v>
      </c>
      <c r="G48" s="38"/>
      <c r="H48" s="37"/>
      <c r="I48" s="38"/>
      <c r="J48" s="37">
        <f t="shared" si="2"/>
        <v>0</v>
      </c>
      <c r="K48" s="34">
        <f t="shared" si="3"/>
        <v>1</v>
      </c>
      <c r="L48" s="37">
        <f t="shared" si="3"/>
        <v>6.79</v>
      </c>
    </row>
    <row r="49" spans="1:12" x14ac:dyDescent="0.25">
      <c r="A49" s="38">
        <f t="shared" si="1"/>
        <v>38</v>
      </c>
      <c r="B49" s="39" t="s">
        <v>31</v>
      </c>
      <c r="C49" s="40" t="s">
        <v>13</v>
      </c>
      <c r="D49" s="37">
        <v>1</v>
      </c>
      <c r="E49" s="34">
        <f>'01'!K52</f>
        <v>167</v>
      </c>
      <c r="F49" s="36">
        <f>'01'!L52</f>
        <v>167</v>
      </c>
      <c r="G49" s="38"/>
      <c r="H49" s="37"/>
      <c r="I49" s="38">
        <v>55</v>
      </c>
      <c r="J49" s="37">
        <f t="shared" si="2"/>
        <v>55</v>
      </c>
      <c r="K49" s="34">
        <f t="shared" si="3"/>
        <v>112</v>
      </c>
      <c r="L49" s="37">
        <f t="shared" si="3"/>
        <v>112</v>
      </c>
    </row>
    <row r="50" spans="1:12" ht="21.75" customHeight="1" x14ac:dyDescent="0.25">
      <c r="A50" s="38">
        <f t="shared" si="1"/>
        <v>39</v>
      </c>
      <c r="B50" s="39" t="s">
        <v>103</v>
      </c>
      <c r="C50" s="40" t="s">
        <v>13</v>
      </c>
      <c r="D50" s="36">
        <v>1</v>
      </c>
      <c r="E50" s="34">
        <f>'01'!K53</f>
        <v>2</v>
      </c>
      <c r="F50" s="36">
        <f>'01'!L53</f>
        <v>2</v>
      </c>
      <c r="G50" s="38"/>
      <c r="H50" s="37"/>
      <c r="I50" s="38"/>
      <c r="J50" s="37">
        <f t="shared" si="2"/>
        <v>0</v>
      </c>
      <c r="K50" s="34">
        <f t="shared" si="3"/>
        <v>2</v>
      </c>
      <c r="L50" s="37">
        <f t="shared" si="3"/>
        <v>2</v>
      </c>
    </row>
    <row r="51" spans="1:12" ht="22.5" customHeight="1" x14ac:dyDescent="0.25">
      <c r="A51" s="38">
        <f t="shared" si="1"/>
        <v>40</v>
      </c>
      <c r="B51" s="39" t="s">
        <v>105</v>
      </c>
      <c r="C51" s="40" t="s">
        <v>13</v>
      </c>
      <c r="D51" s="36">
        <v>1</v>
      </c>
      <c r="E51" s="34">
        <f>'01'!K54</f>
        <v>2</v>
      </c>
      <c r="F51" s="36">
        <f>'01'!L54</f>
        <v>2</v>
      </c>
      <c r="G51" s="38"/>
      <c r="H51" s="37"/>
      <c r="I51" s="38"/>
      <c r="J51" s="37">
        <f t="shared" si="2"/>
        <v>0</v>
      </c>
      <c r="K51" s="34">
        <f t="shared" si="3"/>
        <v>2</v>
      </c>
      <c r="L51" s="37">
        <f t="shared" si="3"/>
        <v>2</v>
      </c>
    </row>
    <row r="52" spans="1:12" ht="22.5" customHeight="1" x14ac:dyDescent="0.25">
      <c r="A52" s="38">
        <f t="shared" si="1"/>
        <v>41</v>
      </c>
      <c r="B52" s="39" t="s">
        <v>68</v>
      </c>
      <c r="C52" s="38" t="s">
        <v>13</v>
      </c>
      <c r="D52" s="37">
        <v>49</v>
      </c>
      <c r="E52" s="34">
        <f>'01'!K55</f>
        <v>1</v>
      </c>
      <c r="F52" s="36">
        <f>'01'!L55</f>
        <v>49</v>
      </c>
      <c r="G52" s="38"/>
      <c r="H52" s="37"/>
      <c r="I52" s="38"/>
      <c r="J52" s="37">
        <f t="shared" si="2"/>
        <v>0</v>
      </c>
      <c r="K52" s="34">
        <f t="shared" si="3"/>
        <v>1</v>
      </c>
      <c r="L52" s="37">
        <f t="shared" si="3"/>
        <v>49</v>
      </c>
    </row>
    <row r="53" spans="1:12" ht="25.5" customHeight="1" x14ac:dyDescent="0.25">
      <c r="A53" s="38">
        <f t="shared" si="1"/>
        <v>42</v>
      </c>
      <c r="B53" s="39" t="s">
        <v>33</v>
      </c>
      <c r="C53" s="40" t="s">
        <v>13</v>
      </c>
      <c r="D53" s="37">
        <v>1</v>
      </c>
      <c r="E53" s="34">
        <f>'01'!K58</f>
        <v>1</v>
      </c>
      <c r="F53" s="36">
        <f>'01'!L58</f>
        <v>1</v>
      </c>
      <c r="G53" s="38"/>
      <c r="H53" s="37"/>
      <c r="I53" s="38"/>
      <c r="J53" s="37">
        <f t="shared" si="2"/>
        <v>0</v>
      </c>
      <c r="K53" s="34">
        <f t="shared" si="3"/>
        <v>1</v>
      </c>
      <c r="L53" s="37">
        <f t="shared" si="3"/>
        <v>1</v>
      </c>
    </row>
    <row r="54" spans="1:12" ht="24.75" customHeight="1" x14ac:dyDescent="0.25">
      <c r="A54" s="38">
        <f t="shared" si="1"/>
        <v>43</v>
      </c>
      <c r="B54" s="39" t="s">
        <v>85</v>
      </c>
      <c r="C54" s="38" t="s">
        <v>13</v>
      </c>
      <c r="D54" s="37">
        <v>1</v>
      </c>
      <c r="E54" s="34">
        <f>'01'!K59</f>
        <v>8</v>
      </c>
      <c r="F54" s="36">
        <f>'01'!L59</f>
        <v>8</v>
      </c>
      <c r="G54" s="38"/>
      <c r="H54" s="37"/>
      <c r="I54" s="38">
        <v>4</v>
      </c>
      <c r="J54" s="37">
        <f t="shared" si="2"/>
        <v>4</v>
      </c>
      <c r="K54" s="34">
        <f t="shared" si="3"/>
        <v>4</v>
      </c>
      <c r="L54" s="37">
        <f t="shared" si="3"/>
        <v>4</v>
      </c>
    </row>
    <row r="55" spans="1:12" ht="28.5" customHeight="1" x14ac:dyDescent="0.25">
      <c r="A55" s="38">
        <f t="shared" si="1"/>
        <v>44</v>
      </c>
      <c r="B55" s="39" t="s">
        <v>70</v>
      </c>
      <c r="C55" s="38" t="s">
        <v>13</v>
      </c>
      <c r="D55" s="37">
        <v>141</v>
      </c>
      <c r="E55" s="34">
        <f>'01'!K60</f>
        <v>1</v>
      </c>
      <c r="F55" s="36">
        <f>'01'!L60</f>
        <v>141</v>
      </c>
      <c r="G55" s="38"/>
      <c r="H55" s="37"/>
      <c r="I55" s="38"/>
      <c r="J55" s="37">
        <f t="shared" si="2"/>
        <v>0</v>
      </c>
      <c r="K55" s="34">
        <f t="shared" si="3"/>
        <v>1</v>
      </c>
      <c r="L55" s="37">
        <f t="shared" si="3"/>
        <v>141</v>
      </c>
    </row>
    <row r="56" spans="1:12" ht="27" customHeight="1" x14ac:dyDescent="0.25">
      <c r="A56" s="38">
        <f t="shared" si="1"/>
        <v>45</v>
      </c>
      <c r="B56" s="39" t="s">
        <v>71</v>
      </c>
      <c r="C56" s="38" t="s">
        <v>14</v>
      </c>
      <c r="D56" s="37">
        <v>41.55</v>
      </c>
      <c r="E56" s="34">
        <f>'01'!K61</f>
        <v>1</v>
      </c>
      <c r="F56" s="36">
        <f>'01'!L61</f>
        <v>41.55</v>
      </c>
      <c r="G56" s="38"/>
      <c r="H56" s="37"/>
      <c r="I56" s="38"/>
      <c r="J56" s="37">
        <f t="shared" si="2"/>
        <v>0</v>
      </c>
      <c r="K56" s="34">
        <f t="shared" si="3"/>
        <v>1</v>
      </c>
      <c r="L56" s="37">
        <f t="shared" si="3"/>
        <v>41.55</v>
      </c>
    </row>
    <row r="57" spans="1:12" ht="21.75" customHeight="1" x14ac:dyDescent="0.25">
      <c r="A57" s="38">
        <f t="shared" si="1"/>
        <v>46</v>
      </c>
      <c r="B57" s="39" t="s">
        <v>72</v>
      </c>
      <c r="C57" s="38" t="s">
        <v>14</v>
      </c>
      <c r="D57" s="37">
        <v>57</v>
      </c>
      <c r="E57" s="34">
        <f>'01'!K62</f>
        <v>1</v>
      </c>
      <c r="F57" s="36">
        <f>'01'!L62</f>
        <v>57</v>
      </c>
      <c r="G57" s="38"/>
      <c r="H57" s="37"/>
      <c r="I57" s="38"/>
      <c r="J57" s="37">
        <f t="shared" si="2"/>
        <v>0</v>
      </c>
      <c r="K57" s="34">
        <f t="shared" si="3"/>
        <v>1</v>
      </c>
      <c r="L57" s="37">
        <f t="shared" si="3"/>
        <v>57</v>
      </c>
    </row>
    <row r="58" spans="1:12" ht="18.75" customHeight="1" x14ac:dyDescent="0.25">
      <c r="A58" s="38">
        <f t="shared" si="1"/>
        <v>47</v>
      </c>
      <c r="B58" s="39" t="s">
        <v>34</v>
      </c>
      <c r="C58" s="40" t="s">
        <v>13</v>
      </c>
      <c r="D58" s="37">
        <v>1</v>
      </c>
      <c r="E58" s="34">
        <f>'01'!K64</f>
        <v>26</v>
      </c>
      <c r="F58" s="36">
        <f>'01'!L64</f>
        <v>26</v>
      </c>
      <c r="G58" s="38"/>
      <c r="H58" s="37"/>
      <c r="I58" s="38"/>
      <c r="J58" s="37">
        <f t="shared" si="2"/>
        <v>0</v>
      </c>
      <c r="K58" s="34">
        <f t="shared" si="3"/>
        <v>26</v>
      </c>
      <c r="L58" s="37">
        <f t="shared" si="3"/>
        <v>26</v>
      </c>
    </row>
    <row r="59" spans="1:12" ht="24.75" customHeight="1" x14ac:dyDescent="0.25">
      <c r="A59" s="38">
        <f t="shared" si="1"/>
        <v>48</v>
      </c>
      <c r="B59" s="39" t="s">
        <v>95</v>
      </c>
      <c r="C59" s="38" t="s">
        <v>13</v>
      </c>
      <c r="D59" s="37">
        <v>1.3</v>
      </c>
      <c r="E59" s="34">
        <f>'01'!K65</f>
        <v>45</v>
      </c>
      <c r="F59" s="36">
        <f>'01'!L65</f>
        <v>58.5</v>
      </c>
      <c r="G59" s="38"/>
      <c r="H59" s="37"/>
      <c r="I59" s="38">
        <v>45</v>
      </c>
      <c r="J59" s="37">
        <f t="shared" si="2"/>
        <v>58.5</v>
      </c>
      <c r="K59" s="34">
        <f t="shared" si="3"/>
        <v>0</v>
      </c>
      <c r="L59" s="37">
        <f t="shared" si="3"/>
        <v>0</v>
      </c>
    </row>
    <row r="60" spans="1:12" ht="27" customHeight="1" x14ac:dyDescent="0.25">
      <c r="A60" s="38">
        <f t="shared" si="1"/>
        <v>49</v>
      </c>
      <c r="B60" s="39" t="s">
        <v>73</v>
      </c>
      <c r="C60" s="38" t="s">
        <v>13</v>
      </c>
      <c r="D60" s="37">
        <v>6.5</v>
      </c>
      <c r="E60" s="34">
        <f>'01'!K66</f>
        <v>6</v>
      </c>
      <c r="F60" s="36">
        <f>'01'!L66</f>
        <v>39</v>
      </c>
      <c r="G60" s="38"/>
      <c r="H60" s="37"/>
      <c r="I60" s="38"/>
      <c r="J60" s="37">
        <f t="shared" si="2"/>
        <v>0</v>
      </c>
      <c r="K60" s="34">
        <f t="shared" si="3"/>
        <v>6</v>
      </c>
      <c r="L60" s="37">
        <f t="shared" si="3"/>
        <v>39</v>
      </c>
    </row>
    <row r="61" spans="1:12" ht="30.75" customHeight="1" x14ac:dyDescent="0.25">
      <c r="A61" s="38">
        <f t="shared" si="1"/>
        <v>50</v>
      </c>
      <c r="B61" s="39" t="s">
        <v>12</v>
      </c>
      <c r="C61" s="40" t="s">
        <v>13</v>
      </c>
      <c r="D61" s="37">
        <v>1.61</v>
      </c>
      <c r="E61" s="34">
        <f>'01'!K67</f>
        <v>248</v>
      </c>
      <c r="F61" s="36">
        <f>'01'!L67</f>
        <v>399.28000000000009</v>
      </c>
      <c r="G61" s="38"/>
      <c r="H61" s="37"/>
      <c r="I61" s="38">
        <v>135</v>
      </c>
      <c r="J61" s="37">
        <f t="shared" si="2"/>
        <v>217.35000000000002</v>
      </c>
      <c r="K61" s="34">
        <f t="shared" si="3"/>
        <v>113</v>
      </c>
      <c r="L61" s="37">
        <f t="shared" si="3"/>
        <v>181.93000000000006</v>
      </c>
    </row>
    <row r="62" spans="1:12" ht="28.5" customHeight="1" x14ac:dyDescent="0.25">
      <c r="A62" s="38">
        <f t="shared" si="1"/>
        <v>51</v>
      </c>
      <c r="B62" s="39" t="s">
        <v>74</v>
      </c>
      <c r="C62" s="38" t="s">
        <v>13</v>
      </c>
      <c r="D62" s="37">
        <v>5.8888888000000001</v>
      </c>
      <c r="E62" s="34">
        <f>'01'!K68</f>
        <v>5</v>
      </c>
      <c r="F62" s="36">
        <f>'01'!L68</f>
        <v>29.444443999999997</v>
      </c>
      <c r="G62" s="38"/>
      <c r="H62" s="37"/>
      <c r="I62" s="38"/>
      <c r="J62" s="37">
        <f t="shared" si="2"/>
        <v>0</v>
      </c>
      <c r="K62" s="34">
        <f t="shared" si="3"/>
        <v>5</v>
      </c>
      <c r="L62" s="37">
        <f t="shared" si="3"/>
        <v>29.444443999999997</v>
      </c>
    </row>
    <row r="63" spans="1:12" ht="30.75" customHeight="1" x14ac:dyDescent="0.25">
      <c r="A63" s="38">
        <f t="shared" si="1"/>
        <v>52</v>
      </c>
      <c r="B63" s="39" t="s">
        <v>104</v>
      </c>
      <c r="C63" s="38" t="s">
        <v>13</v>
      </c>
      <c r="D63" s="36">
        <v>1</v>
      </c>
      <c r="E63" s="34">
        <f>'01'!K69</f>
        <v>1</v>
      </c>
      <c r="F63" s="36">
        <f>'01'!L69</f>
        <v>1</v>
      </c>
      <c r="G63" s="38"/>
      <c r="H63" s="37"/>
      <c r="I63" s="38"/>
      <c r="J63" s="37">
        <f t="shared" si="2"/>
        <v>0</v>
      </c>
      <c r="K63" s="34">
        <f t="shared" si="3"/>
        <v>1</v>
      </c>
      <c r="L63" s="37">
        <f t="shared" si="3"/>
        <v>1</v>
      </c>
    </row>
    <row r="64" spans="1:12" ht="27.75" customHeight="1" x14ac:dyDescent="0.25">
      <c r="A64" s="38">
        <f t="shared" si="1"/>
        <v>53</v>
      </c>
      <c r="B64" s="39" t="s">
        <v>35</v>
      </c>
      <c r="C64" s="40" t="s">
        <v>13</v>
      </c>
      <c r="D64" s="37">
        <v>1</v>
      </c>
      <c r="E64" s="34">
        <f>'01'!K70</f>
        <v>259</v>
      </c>
      <c r="F64" s="36">
        <f>'01'!L70</f>
        <v>259</v>
      </c>
      <c r="G64" s="38"/>
      <c r="H64" s="37"/>
      <c r="I64" s="38">
        <v>259</v>
      </c>
      <c r="J64" s="37">
        <f t="shared" si="2"/>
        <v>259</v>
      </c>
      <c r="K64" s="34">
        <f t="shared" si="3"/>
        <v>0</v>
      </c>
      <c r="L64" s="37">
        <f t="shared" si="3"/>
        <v>0</v>
      </c>
    </row>
    <row r="65" spans="1:12" ht="32.25" customHeight="1" x14ac:dyDescent="0.25">
      <c r="A65" s="41"/>
      <c r="B65" s="42" t="s">
        <v>15</v>
      </c>
      <c r="C65" s="41"/>
      <c r="D65" s="43"/>
      <c r="E65" s="41">
        <f t="shared" ref="E65:K65" si="4">SUM(E12:E64)</f>
        <v>1630</v>
      </c>
      <c r="F65" s="43">
        <f t="shared" si="4"/>
        <v>9503.3616440000023</v>
      </c>
      <c r="G65" s="41">
        <f t="shared" si="4"/>
        <v>0</v>
      </c>
      <c r="H65" s="43">
        <f t="shared" si="4"/>
        <v>0</v>
      </c>
      <c r="I65" s="41">
        <f t="shared" si="4"/>
        <v>591</v>
      </c>
      <c r="J65" s="43">
        <f t="shared" si="4"/>
        <v>1770.8764000000001</v>
      </c>
      <c r="K65" s="41">
        <f t="shared" si="4"/>
        <v>1039</v>
      </c>
      <c r="L65" s="43">
        <f>SUM(L12:L64)-0.01</f>
        <v>7732.4752440000002</v>
      </c>
    </row>
    <row r="66" spans="1:12" ht="35.25" customHeight="1" x14ac:dyDescent="0.25">
      <c r="A66" s="70" t="s">
        <v>91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ht="21" customHeight="1" x14ac:dyDescent="0.25">
      <c r="A67" s="38">
        <v>1</v>
      </c>
      <c r="B67" s="39" t="s">
        <v>51</v>
      </c>
      <c r="C67" s="38" t="s">
        <v>13</v>
      </c>
      <c r="D67" s="37">
        <v>1</v>
      </c>
      <c r="E67" s="34">
        <f>'01'!K73</f>
        <v>1850</v>
      </c>
      <c r="F67" s="36">
        <f>'01'!L73</f>
        <v>1850</v>
      </c>
      <c r="G67" s="38"/>
      <c r="H67" s="37"/>
      <c r="I67" s="38"/>
      <c r="J67" s="37">
        <f t="shared" ref="J67:J87" si="5">I67*D67</f>
        <v>0</v>
      </c>
      <c r="K67" s="34">
        <f t="shared" ref="K67:L87" si="6">E67+G67-I67</f>
        <v>1850</v>
      </c>
      <c r="L67" s="37">
        <f t="shared" si="6"/>
        <v>1850</v>
      </c>
    </row>
    <row r="68" spans="1:12" ht="41.25" customHeight="1" x14ac:dyDescent="0.25">
      <c r="A68" s="38">
        <f>A67+1</f>
        <v>2</v>
      </c>
      <c r="B68" s="39" t="s">
        <v>37</v>
      </c>
      <c r="C68" s="40" t="s">
        <v>13</v>
      </c>
      <c r="D68" s="37">
        <v>1</v>
      </c>
      <c r="E68" s="34">
        <f>'01'!K74</f>
        <v>2</v>
      </c>
      <c r="F68" s="36">
        <f>'01'!L74</f>
        <v>2</v>
      </c>
      <c r="G68" s="38"/>
      <c r="H68" s="37"/>
      <c r="I68" s="38"/>
      <c r="J68" s="37">
        <f t="shared" si="5"/>
        <v>0</v>
      </c>
      <c r="K68" s="34">
        <f t="shared" si="6"/>
        <v>2</v>
      </c>
      <c r="L68" s="37">
        <f t="shared" si="6"/>
        <v>2</v>
      </c>
    </row>
    <row r="69" spans="1:12" ht="48.75" customHeight="1" x14ac:dyDescent="0.25">
      <c r="A69" s="38">
        <f t="shared" ref="A69:A87" si="7">A68+1</f>
        <v>3</v>
      </c>
      <c r="B69" s="39" t="s">
        <v>119</v>
      </c>
      <c r="C69" s="40" t="s">
        <v>13</v>
      </c>
      <c r="D69" s="37">
        <v>1</v>
      </c>
      <c r="E69" s="34">
        <f>'01'!K75</f>
        <v>1959</v>
      </c>
      <c r="F69" s="36">
        <f>'01'!L75</f>
        <v>1959</v>
      </c>
      <c r="G69" s="38"/>
      <c r="H69" s="37"/>
      <c r="I69" s="38">
        <v>600</v>
      </c>
      <c r="J69" s="37">
        <f t="shared" si="5"/>
        <v>600</v>
      </c>
      <c r="K69" s="34">
        <f t="shared" si="6"/>
        <v>1359</v>
      </c>
      <c r="L69" s="37">
        <f t="shared" si="6"/>
        <v>1359</v>
      </c>
    </row>
    <row r="70" spans="1:12" ht="43.5" customHeight="1" x14ac:dyDescent="0.25">
      <c r="A70" s="38">
        <f t="shared" si="7"/>
        <v>4</v>
      </c>
      <c r="B70" s="39" t="s">
        <v>120</v>
      </c>
      <c r="C70" s="40" t="s">
        <v>13</v>
      </c>
      <c r="D70" s="37">
        <v>1</v>
      </c>
      <c r="E70" s="34">
        <f>'01'!K76</f>
        <v>1860</v>
      </c>
      <c r="F70" s="36">
        <f>'01'!L76</f>
        <v>1860</v>
      </c>
      <c r="G70" s="38"/>
      <c r="H70" s="37"/>
      <c r="I70" s="38"/>
      <c r="J70" s="37">
        <f t="shared" si="5"/>
        <v>0</v>
      </c>
      <c r="K70" s="34">
        <f t="shared" si="6"/>
        <v>1860</v>
      </c>
      <c r="L70" s="37">
        <f t="shared" si="6"/>
        <v>1860</v>
      </c>
    </row>
    <row r="71" spans="1:12" ht="30" customHeight="1" x14ac:dyDescent="0.25">
      <c r="A71" s="38">
        <f t="shared" si="7"/>
        <v>5</v>
      </c>
      <c r="B71" s="56" t="s">
        <v>40</v>
      </c>
      <c r="C71" s="40" t="s">
        <v>13</v>
      </c>
      <c r="D71" s="37">
        <v>1</v>
      </c>
      <c r="E71" s="34">
        <f>'01'!K77</f>
        <v>950</v>
      </c>
      <c r="F71" s="36">
        <f>'01'!L77</f>
        <v>950</v>
      </c>
      <c r="G71" s="38"/>
      <c r="H71" s="37"/>
      <c r="I71" s="38">
        <v>631</v>
      </c>
      <c r="J71" s="37">
        <f t="shared" si="5"/>
        <v>631</v>
      </c>
      <c r="K71" s="34">
        <f t="shared" si="6"/>
        <v>319</v>
      </c>
      <c r="L71" s="37">
        <f t="shared" si="6"/>
        <v>319</v>
      </c>
    </row>
    <row r="72" spans="1:12" ht="63" customHeight="1" x14ac:dyDescent="0.25">
      <c r="A72" s="38">
        <f t="shared" si="7"/>
        <v>6</v>
      </c>
      <c r="B72" s="39" t="s">
        <v>41</v>
      </c>
      <c r="C72" s="40" t="s">
        <v>42</v>
      </c>
      <c r="D72" s="37">
        <v>1</v>
      </c>
      <c r="E72" s="34">
        <f>'01'!K78</f>
        <v>449</v>
      </c>
      <c r="F72" s="36">
        <f>'01'!L78</f>
        <v>449</v>
      </c>
      <c r="G72" s="38"/>
      <c r="H72" s="37"/>
      <c r="I72" s="38"/>
      <c r="J72" s="37">
        <f t="shared" si="5"/>
        <v>0</v>
      </c>
      <c r="K72" s="34">
        <f t="shared" si="6"/>
        <v>449</v>
      </c>
      <c r="L72" s="37">
        <f t="shared" si="6"/>
        <v>449</v>
      </c>
    </row>
    <row r="73" spans="1:12" ht="62.25" customHeight="1" x14ac:dyDescent="0.25">
      <c r="A73" s="38">
        <f t="shared" si="7"/>
        <v>7</v>
      </c>
      <c r="B73" s="39" t="s">
        <v>43</v>
      </c>
      <c r="C73" s="40" t="s">
        <v>42</v>
      </c>
      <c r="D73" s="37">
        <v>1</v>
      </c>
      <c r="E73" s="34">
        <f>'01'!K79</f>
        <v>108</v>
      </c>
      <c r="F73" s="36">
        <f>'01'!L79</f>
        <v>108</v>
      </c>
      <c r="G73" s="38"/>
      <c r="H73" s="37"/>
      <c r="I73" s="38"/>
      <c r="J73" s="37">
        <f t="shared" si="5"/>
        <v>0</v>
      </c>
      <c r="K73" s="34">
        <f t="shared" si="6"/>
        <v>108</v>
      </c>
      <c r="L73" s="37">
        <f t="shared" si="6"/>
        <v>108</v>
      </c>
    </row>
    <row r="74" spans="1:12" ht="60.75" customHeight="1" x14ac:dyDescent="0.25">
      <c r="A74" s="38">
        <f t="shared" si="7"/>
        <v>8</v>
      </c>
      <c r="B74" s="39" t="s">
        <v>44</v>
      </c>
      <c r="C74" s="40" t="s">
        <v>42</v>
      </c>
      <c r="D74" s="37">
        <v>1</v>
      </c>
      <c r="E74" s="34">
        <f>'01'!K80</f>
        <v>41</v>
      </c>
      <c r="F74" s="36">
        <f>'01'!L80</f>
        <v>41</v>
      </c>
      <c r="G74" s="38"/>
      <c r="H74" s="37"/>
      <c r="I74" s="38"/>
      <c r="J74" s="37">
        <f t="shared" si="5"/>
        <v>0</v>
      </c>
      <c r="K74" s="34">
        <f t="shared" si="6"/>
        <v>41</v>
      </c>
      <c r="L74" s="37">
        <f t="shared" si="6"/>
        <v>41</v>
      </c>
    </row>
    <row r="75" spans="1:12" ht="62.25" customHeight="1" x14ac:dyDescent="0.25">
      <c r="A75" s="38">
        <f t="shared" si="7"/>
        <v>9</v>
      </c>
      <c r="B75" s="39" t="s">
        <v>45</v>
      </c>
      <c r="C75" s="40" t="s">
        <v>13</v>
      </c>
      <c r="D75" s="37">
        <v>1</v>
      </c>
      <c r="E75" s="34">
        <f>'01'!K81</f>
        <v>700</v>
      </c>
      <c r="F75" s="36">
        <f>'01'!L81</f>
        <v>700</v>
      </c>
      <c r="G75" s="38"/>
      <c r="H75" s="37"/>
      <c r="I75" s="38"/>
      <c r="J75" s="37">
        <f t="shared" si="5"/>
        <v>0</v>
      </c>
      <c r="K75" s="34">
        <f t="shared" si="6"/>
        <v>700</v>
      </c>
      <c r="L75" s="37">
        <f t="shared" si="6"/>
        <v>700</v>
      </c>
    </row>
    <row r="76" spans="1:12" ht="24" customHeight="1" x14ac:dyDescent="0.25">
      <c r="A76" s="38">
        <f t="shared" si="7"/>
        <v>10</v>
      </c>
      <c r="B76" s="56" t="s">
        <v>121</v>
      </c>
      <c r="C76" s="38" t="s">
        <v>13</v>
      </c>
      <c r="D76" s="37">
        <v>1</v>
      </c>
      <c r="E76" s="34">
        <f>'01'!K82</f>
        <v>39</v>
      </c>
      <c r="F76" s="36">
        <f>'01'!L82</f>
        <v>39</v>
      </c>
      <c r="G76" s="38"/>
      <c r="H76" s="37"/>
      <c r="I76" s="38"/>
      <c r="J76" s="37">
        <f t="shared" si="5"/>
        <v>0</v>
      </c>
      <c r="K76" s="34">
        <f t="shared" si="6"/>
        <v>39</v>
      </c>
      <c r="L76" s="37">
        <f t="shared" si="6"/>
        <v>39</v>
      </c>
    </row>
    <row r="77" spans="1:12" ht="26.25" customHeight="1" x14ac:dyDescent="0.25">
      <c r="A77" s="38">
        <f t="shared" si="7"/>
        <v>11</v>
      </c>
      <c r="B77" s="44" t="s">
        <v>36</v>
      </c>
      <c r="C77" s="38" t="s">
        <v>13</v>
      </c>
      <c r="D77" s="37">
        <v>1</v>
      </c>
      <c r="E77" s="34">
        <f>'01'!K83</f>
        <v>2500</v>
      </c>
      <c r="F77" s="36">
        <f>'01'!L83</f>
        <v>2500</v>
      </c>
      <c r="G77" s="38"/>
      <c r="H77" s="37"/>
      <c r="I77" s="38"/>
      <c r="J77" s="37">
        <f t="shared" si="5"/>
        <v>0</v>
      </c>
      <c r="K77" s="34">
        <f t="shared" si="6"/>
        <v>2500</v>
      </c>
      <c r="L77" s="37">
        <f t="shared" si="6"/>
        <v>2500</v>
      </c>
    </row>
    <row r="78" spans="1:12" ht="25.5" customHeight="1" x14ac:dyDescent="0.25">
      <c r="A78" s="38">
        <f t="shared" si="7"/>
        <v>12</v>
      </c>
      <c r="B78" s="39" t="s">
        <v>47</v>
      </c>
      <c r="C78" s="40" t="s">
        <v>13</v>
      </c>
      <c r="D78" s="37">
        <v>1</v>
      </c>
      <c r="E78" s="34">
        <f>'01'!K84</f>
        <v>72</v>
      </c>
      <c r="F78" s="36">
        <f>'01'!L84</f>
        <v>72</v>
      </c>
      <c r="G78" s="38"/>
      <c r="H78" s="37"/>
      <c r="I78" s="38"/>
      <c r="J78" s="37">
        <f t="shared" si="5"/>
        <v>0</v>
      </c>
      <c r="K78" s="34">
        <f t="shared" si="6"/>
        <v>72</v>
      </c>
      <c r="L78" s="37">
        <f t="shared" si="6"/>
        <v>72</v>
      </c>
    </row>
    <row r="79" spans="1:12" ht="44.25" customHeight="1" x14ac:dyDescent="0.25">
      <c r="A79" s="38">
        <f t="shared" si="7"/>
        <v>13</v>
      </c>
      <c r="B79" s="39" t="s">
        <v>122</v>
      </c>
      <c r="C79" s="40" t="s">
        <v>13</v>
      </c>
      <c r="D79" s="37">
        <v>1</v>
      </c>
      <c r="E79" s="34">
        <f>'01'!K85</f>
        <v>2999</v>
      </c>
      <c r="F79" s="36">
        <f>'01'!L85</f>
        <v>2999</v>
      </c>
      <c r="G79" s="38"/>
      <c r="H79" s="37"/>
      <c r="I79" s="38"/>
      <c r="J79" s="37">
        <f t="shared" si="5"/>
        <v>0</v>
      </c>
      <c r="K79" s="34">
        <f t="shared" si="6"/>
        <v>2999</v>
      </c>
      <c r="L79" s="37">
        <f t="shared" si="6"/>
        <v>2999</v>
      </c>
    </row>
    <row r="80" spans="1:12" ht="31.5" customHeight="1" x14ac:dyDescent="0.25">
      <c r="A80" s="38">
        <f t="shared" si="7"/>
        <v>14</v>
      </c>
      <c r="B80" s="56" t="s">
        <v>49</v>
      </c>
      <c r="C80" s="40" t="s">
        <v>13</v>
      </c>
      <c r="D80" s="37">
        <v>1</v>
      </c>
      <c r="E80" s="34">
        <f>'01'!K86</f>
        <v>250</v>
      </c>
      <c r="F80" s="36">
        <f>'01'!L86</f>
        <v>250</v>
      </c>
      <c r="G80" s="38"/>
      <c r="H80" s="37"/>
      <c r="I80" s="38"/>
      <c r="J80" s="37">
        <f t="shared" si="5"/>
        <v>0</v>
      </c>
      <c r="K80" s="34">
        <f t="shared" si="6"/>
        <v>250</v>
      </c>
      <c r="L80" s="37">
        <f t="shared" si="6"/>
        <v>250</v>
      </c>
    </row>
    <row r="81" spans="1:14" ht="82.5" customHeight="1" x14ac:dyDescent="0.25">
      <c r="A81" s="38">
        <f t="shared" si="7"/>
        <v>15</v>
      </c>
      <c r="B81" s="39" t="s">
        <v>110</v>
      </c>
      <c r="C81" s="40" t="s">
        <v>13</v>
      </c>
      <c r="D81" s="37">
        <v>2.87</v>
      </c>
      <c r="E81" s="34">
        <f>'01'!K87</f>
        <v>450</v>
      </c>
      <c r="F81" s="36">
        <f>'01'!L87</f>
        <v>1291.5</v>
      </c>
      <c r="G81" s="38"/>
      <c r="H81" s="37"/>
      <c r="I81" s="38"/>
      <c r="J81" s="37">
        <f t="shared" si="5"/>
        <v>0</v>
      </c>
      <c r="K81" s="34">
        <f t="shared" si="6"/>
        <v>450</v>
      </c>
      <c r="L81" s="37">
        <f t="shared" si="6"/>
        <v>1291.5</v>
      </c>
    </row>
    <row r="82" spans="1:14" ht="42" customHeight="1" x14ac:dyDescent="0.25">
      <c r="A82" s="38">
        <f t="shared" si="7"/>
        <v>16</v>
      </c>
      <c r="B82" s="39" t="s">
        <v>123</v>
      </c>
      <c r="C82" s="40" t="s">
        <v>13</v>
      </c>
      <c r="D82" s="37">
        <v>1</v>
      </c>
      <c r="E82" s="34">
        <f>'01'!K89</f>
        <v>1000</v>
      </c>
      <c r="F82" s="36">
        <f>'01'!L89</f>
        <v>1000</v>
      </c>
      <c r="G82" s="38"/>
      <c r="H82" s="37"/>
      <c r="I82" s="38"/>
      <c r="J82" s="37">
        <f t="shared" si="5"/>
        <v>0</v>
      </c>
      <c r="K82" s="34">
        <f t="shared" si="6"/>
        <v>1000</v>
      </c>
      <c r="L82" s="37">
        <f t="shared" si="6"/>
        <v>1000</v>
      </c>
    </row>
    <row r="83" spans="1:14" ht="23.25" customHeight="1" x14ac:dyDescent="0.25">
      <c r="A83" s="38">
        <f t="shared" si="7"/>
        <v>17</v>
      </c>
      <c r="B83" s="39" t="s">
        <v>53</v>
      </c>
      <c r="C83" s="38" t="s">
        <v>13</v>
      </c>
      <c r="D83" s="37">
        <v>1.2645459999999999</v>
      </c>
      <c r="E83" s="34">
        <f>'01'!K90</f>
        <v>2820</v>
      </c>
      <c r="F83" s="36">
        <f>'01'!L90</f>
        <v>3566.0227</v>
      </c>
      <c r="G83" s="38"/>
      <c r="H83" s="37"/>
      <c r="I83" s="38">
        <v>600</v>
      </c>
      <c r="J83" s="37">
        <f t="shared" si="5"/>
        <v>758.72759999999994</v>
      </c>
      <c r="K83" s="34">
        <f t="shared" si="6"/>
        <v>2220</v>
      </c>
      <c r="L83" s="37">
        <f t="shared" si="6"/>
        <v>2807.2951000000003</v>
      </c>
    </row>
    <row r="84" spans="1:14" ht="40.5" x14ac:dyDescent="0.25">
      <c r="A84" s="38">
        <f t="shared" si="7"/>
        <v>18</v>
      </c>
      <c r="B84" s="39" t="s">
        <v>52</v>
      </c>
      <c r="C84" s="38" t="s">
        <v>13</v>
      </c>
      <c r="D84" s="37">
        <v>1</v>
      </c>
      <c r="E84" s="34">
        <f>'01'!K91</f>
        <v>2400</v>
      </c>
      <c r="F84" s="36">
        <f>'01'!L91</f>
        <v>2400</v>
      </c>
      <c r="G84" s="38"/>
      <c r="H84" s="37"/>
      <c r="I84" s="38">
        <v>800</v>
      </c>
      <c r="J84" s="37">
        <f t="shared" si="5"/>
        <v>800</v>
      </c>
      <c r="K84" s="34">
        <f t="shared" si="6"/>
        <v>1600</v>
      </c>
      <c r="L84" s="37">
        <f t="shared" si="6"/>
        <v>1600</v>
      </c>
    </row>
    <row r="85" spans="1:14" ht="44.25" customHeight="1" x14ac:dyDescent="0.25">
      <c r="A85" s="38">
        <f t="shared" si="7"/>
        <v>19</v>
      </c>
      <c r="B85" s="39" t="s">
        <v>86</v>
      </c>
      <c r="C85" s="40" t="s">
        <v>13</v>
      </c>
      <c r="D85" s="37">
        <v>1</v>
      </c>
      <c r="E85" s="34">
        <f>'01'!K92</f>
        <v>1800</v>
      </c>
      <c r="F85" s="36">
        <f>'01'!L92</f>
        <v>1800</v>
      </c>
      <c r="G85" s="38"/>
      <c r="H85" s="37"/>
      <c r="I85" s="38"/>
      <c r="J85" s="37">
        <f t="shared" si="5"/>
        <v>0</v>
      </c>
      <c r="K85" s="34">
        <f t="shared" si="6"/>
        <v>1800</v>
      </c>
      <c r="L85" s="37">
        <f t="shared" si="6"/>
        <v>1800</v>
      </c>
    </row>
    <row r="86" spans="1:14" ht="42" customHeight="1" x14ac:dyDescent="0.25">
      <c r="A86" s="38">
        <f t="shared" si="7"/>
        <v>20</v>
      </c>
      <c r="B86" s="39" t="s">
        <v>87</v>
      </c>
      <c r="C86" s="40" t="s">
        <v>13</v>
      </c>
      <c r="D86" s="37">
        <v>1</v>
      </c>
      <c r="E86" s="34">
        <f>'01'!K93</f>
        <v>1600</v>
      </c>
      <c r="F86" s="36">
        <f>'01'!L93</f>
        <v>1600</v>
      </c>
      <c r="G86" s="38"/>
      <c r="H86" s="37"/>
      <c r="I86" s="38"/>
      <c r="J86" s="37">
        <f t="shared" si="5"/>
        <v>0</v>
      </c>
      <c r="K86" s="34">
        <f t="shared" si="6"/>
        <v>1600</v>
      </c>
      <c r="L86" s="37">
        <f t="shared" si="6"/>
        <v>1600</v>
      </c>
    </row>
    <row r="87" spans="1:14" ht="41.25" thickBot="1" x14ac:dyDescent="0.3">
      <c r="A87" s="38">
        <f t="shared" si="7"/>
        <v>21</v>
      </c>
      <c r="B87" s="39" t="s">
        <v>88</v>
      </c>
      <c r="C87" s="40" t="s">
        <v>13</v>
      </c>
      <c r="D87" s="37">
        <v>1</v>
      </c>
      <c r="E87" s="34">
        <f>'01'!K94</f>
        <v>3985</v>
      </c>
      <c r="F87" s="36">
        <f>'01'!L94</f>
        <v>3985</v>
      </c>
      <c r="G87" s="38"/>
      <c r="H87" s="37"/>
      <c r="I87" s="38"/>
      <c r="J87" s="37">
        <f t="shared" si="5"/>
        <v>0</v>
      </c>
      <c r="K87" s="34">
        <f t="shared" si="6"/>
        <v>3985</v>
      </c>
      <c r="L87" s="37">
        <f t="shared" si="6"/>
        <v>3985</v>
      </c>
    </row>
    <row r="88" spans="1:14" ht="25.5" customHeight="1" thickBot="1" x14ac:dyDescent="0.3">
      <c r="A88" s="45"/>
      <c r="B88" s="46" t="s">
        <v>15</v>
      </c>
      <c r="C88" s="45"/>
      <c r="D88" s="47"/>
      <c r="E88" s="45">
        <f t="shared" ref="E88:K88" si="8">SUM(E67:E87)</f>
        <v>27834</v>
      </c>
      <c r="F88" s="47">
        <f t="shared" si="8"/>
        <v>29421.522700000001</v>
      </c>
      <c r="G88" s="45">
        <f t="shared" si="8"/>
        <v>0</v>
      </c>
      <c r="H88" s="47">
        <f t="shared" si="8"/>
        <v>0</v>
      </c>
      <c r="I88" s="45">
        <f t="shared" si="8"/>
        <v>2631</v>
      </c>
      <c r="J88" s="47">
        <f t="shared" si="8"/>
        <v>2789.7276000000002</v>
      </c>
      <c r="K88" s="45">
        <f t="shared" si="8"/>
        <v>25203</v>
      </c>
      <c r="L88" s="47">
        <f>SUM(L67:L87)-0.01</f>
        <v>26631.785100000001</v>
      </c>
      <c r="M88" s="1"/>
    </row>
    <row r="89" spans="1:14" ht="25.5" customHeight="1" thickBot="1" x14ac:dyDescent="0.3">
      <c r="A89" s="48"/>
      <c r="B89" s="49" t="s">
        <v>15</v>
      </c>
      <c r="C89" s="48"/>
      <c r="D89" s="50"/>
      <c r="E89" s="48">
        <f t="shared" ref="E89:K89" si="9">E88+E65</f>
        <v>29464</v>
      </c>
      <c r="F89" s="50">
        <f t="shared" si="9"/>
        <v>38924.884344000006</v>
      </c>
      <c r="G89" s="48">
        <f t="shared" si="9"/>
        <v>0</v>
      </c>
      <c r="H89" s="50">
        <f t="shared" si="9"/>
        <v>0</v>
      </c>
      <c r="I89" s="48">
        <f t="shared" si="9"/>
        <v>3222</v>
      </c>
      <c r="J89" s="50">
        <f>J88+J65+0.01</f>
        <v>4560.6140000000005</v>
      </c>
      <c r="K89" s="48">
        <f t="shared" si="9"/>
        <v>26242</v>
      </c>
      <c r="L89" s="50">
        <f>F89+H89-J89</f>
        <v>34364.270344000004</v>
      </c>
      <c r="N89" s="1"/>
    </row>
    <row r="91" spans="1:14" x14ac:dyDescent="0.25">
      <c r="B91" s="51" t="s">
        <v>22</v>
      </c>
      <c r="C91" s="52" t="s">
        <v>19</v>
      </c>
      <c r="D91" s="53"/>
      <c r="E91" s="54"/>
      <c r="F91" s="55" t="s">
        <v>19</v>
      </c>
      <c r="H91" s="55"/>
      <c r="I91" s="54" t="s">
        <v>107</v>
      </c>
      <c r="J91" s="55"/>
      <c r="K91" s="54"/>
      <c r="L91" s="55"/>
    </row>
    <row r="92" spans="1:14" x14ac:dyDescent="0.25">
      <c r="B92" s="51"/>
      <c r="C92" s="52" t="s">
        <v>18</v>
      </c>
      <c r="D92" s="53"/>
      <c r="E92" s="54"/>
      <c r="F92" s="69" t="s">
        <v>17</v>
      </c>
      <c r="G92" s="69"/>
      <c r="H92" s="55"/>
      <c r="I92" s="69" t="s">
        <v>75</v>
      </c>
      <c r="J92" s="69"/>
      <c r="K92" s="69"/>
      <c r="L92" s="69"/>
    </row>
    <row r="93" spans="1:14" x14ac:dyDescent="0.25">
      <c r="B93" s="51"/>
      <c r="C93" s="52"/>
      <c r="D93" s="53"/>
      <c r="E93" s="54"/>
      <c r="F93" s="55"/>
      <c r="H93" s="55"/>
      <c r="I93" s="54"/>
      <c r="J93" s="55"/>
      <c r="K93" s="54"/>
      <c r="L93" s="55"/>
    </row>
    <row r="94" spans="1:14" x14ac:dyDescent="0.25">
      <c r="B94" s="51" t="s">
        <v>21</v>
      </c>
      <c r="C94" s="52" t="s">
        <v>19</v>
      </c>
      <c r="D94" s="53"/>
      <c r="E94" s="54"/>
      <c r="F94" s="55" t="s">
        <v>19</v>
      </c>
      <c r="H94" s="55"/>
      <c r="I94" s="54" t="s">
        <v>108</v>
      </c>
      <c r="J94" s="55"/>
      <c r="K94" s="54"/>
      <c r="L94" s="55"/>
    </row>
    <row r="95" spans="1:14" x14ac:dyDescent="0.25">
      <c r="B95" s="51"/>
      <c r="C95" s="52" t="s">
        <v>18</v>
      </c>
      <c r="D95" s="53"/>
      <c r="E95" s="54"/>
      <c r="F95" s="69" t="s">
        <v>17</v>
      </c>
      <c r="G95" s="69"/>
      <c r="H95" s="55"/>
      <c r="I95" s="69" t="s">
        <v>75</v>
      </c>
      <c r="J95" s="69"/>
      <c r="K95" s="69"/>
      <c r="L95" s="69"/>
    </row>
    <row r="96" spans="1:14" x14ac:dyDescent="0.25">
      <c r="B96" s="51"/>
      <c r="C96" s="52"/>
      <c r="D96" s="53"/>
      <c r="E96" s="54"/>
      <c r="F96" s="55"/>
      <c r="H96" s="55"/>
      <c r="I96" s="54"/>
      <c r="J96" s="55"/>
      <c r="K96" s="54"/>
      <c r="L96" s="55"/>
    </row>
    <row r="97" spans="2:12" x14ac:dyDescent="0.25">
      <c r="B97" s="51" t="s">
        <v>20</v>
      </c>
      <c r="C97" s="52" t="s">
        <v>19</v>
      </c>
      <c r="D97" s="53"/>
      <c r="E97" s="54"/>
      <c r="F97" s="55" t="s">
        <v>19</v>
      </c>
      <c r="H97" s="55"/>
      <c r="I97" s="54" t="s">
        <v>109</v>
      </c>
      <c r="J97" s="55"/>
      <c r="K97" s="54"/>
      <c r="L97" s="55"/>
    </row>
    <row r="98" spans="2:12" x14ac:dyDescent="0.25">
      <c r="B98" s="51"/>
      <c r="C98" s="52" t="s">
        <v>18</v>
      </c>
      <c r="D98" s="53"/>
      <c r="E98" s="54"/>
      <c r="F98" s="69" t="s">
        <v>17</v>
      </c>
      <c r="G98" s="69"/>
      <c r="H98" s="55"/>
      <c r="I98" s="69" t="s">
        <v>75</v>
      </c>
      <c r="J98" s="69"/>
      <c r="K98" s="69"/>
      <c r="L98" s="69"/>
    </row>
    <row r="99" spans="2:12" x14ac:dyDescent="0.25">
      <c r="B99" s="51"/>
      <c r="C99" s="52"/>
      <c r="D99" s="53"/>
      <c r="E99" s="54"/>
      <c r="F99" s="55"/>
      <c r="H99" s="55"/>
      <c r="I99" s="54"/>
      <c r="J99" s="55"/>
      <c r="K99" s="54"/>
      <c r="L99" s="55"/>
    </row>
    <row r="100" spans="2:12" x14ac:dyDescent="0.25">
      <c r="B100" s="51" t="s">
        <v>113</v>
      </c>
      <c r="C100" s="52"/>
      <c r="D100" s="53"/>
      <c r="E100" s="54"/>
      <c r="F100" s="55"/>
      <c r="H100" s="55"/>
      <c r="I100" s="54"/>
      <c r="J100" s="55"/>
      <c r="K100" s="54"/>
      <c r="L100" s="55"/>
    </row>
  </sheetData>
  <mergeCells count="18">
    <mergeCell ref="B1:C1"/>
    <mergeCell ref="G1:L5"/>
    <mergeCell ref="A7:L7"/>
    <mergeCell ref="A8:L8"/>
    <mergeCell ref="A9:A10"/>
    <mergeCell ref="B9:B10"/>
    <mergeCell ref="E9:F9"/>
    <mergeCell ref="G9:H9"/>
    <mergeCell ref="I9:J9"/>
    <mergeCell ref="K9:L9"/>
    <mergeCell ref="F98:G98"/>
    <mergeCell ref="I98:L98"/>
    <mergeCell ref="A11:L11"/>
    <mergeCell ref="A66:L66"/>
    <mergeCell ref="F92:G92"/>
    <mergeCell ref="I92:L92"/>
    <mergeCell ref="F95:G95"/>
    <mergeCell ref="I95:L95"/>
  </mergeCells>
  <pageMargins left="0.7" right="0.7" top="0.75" bottom="0.75" header="0.3" footer="0.3"/>
  <pageSetup paperSize="9" scale="53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"/>
  <sheetViews>
    <sheetView topLeftCell="A79" zoomScaleNormal="100" workbookViewId="0">
      <selection activeCell="I86" sqref="I86"/>
    </sheetView>
  </sheetViews>
  <sheetFormatPr defaultRowHeight="20.25" x14ac:dyDescent="0.25"/>
  <cols>
    <col min="1" max="1" width="6.140625" style="29" customWidth="1"/>
    <col min="2" max="2" width="51.7109375" style="31" customWidth="1"/>
    <col min="3" max="3" width="8.7109375" style="29" customWidth="1"/>
    <col min="4" max="4" width="9.85546875" style="30" bestFit="1" customWidth="1"/>
    <col min="5" max="5" width="9.42578125" style="29" bestFit="1" customWidth="1"/>
    <col min="6" max="6" width="13.5703125" style="30" customWidth="1"/>
    <col min="7" max="7" width="9.42578125" style="29" bestFit="1" customWidth="1"/>
    <col min="8" max="8" width="10.42578125" style="30" customWidth="1"/>
    <col min="9" max="9" width="9.42578125" style="29" bestFit="1" customWidth="1"/>
    <col min="10" max="10" width="11.85546875" style="30" customWidth="1"/>
    <col min="11" max="11" width="9.42578125" style="29" bestFit="1" customWidth="1"/>
    <col min="12" max="12" width="13.28515625" style="30" customWidth="1"/>
  </cols>
  <sheetData>
    <row r="1" spans="1:12" x14ac:dyDescent="0.25">
      <c r="B1" s="71" t="s">
        <v>16</v>
      </c>
      <c r="C1" s="71"/>
      <c r="G1" s="72" t="s">
        <v>124</v>
      </c>
      <c r="H1" s="73"/>
      <c r="I1" s="73"/>
      <c r="J1" s="73"/>
      <c r="K1" s="73"/>
      <c r="L1" s="73"/>
    </row>
    <row r="2" spans="1:12" x14ac:dyDescent="0.25">
      <c r="B2" s="31" t="s">
        <v>23</v>
      </c>
      <c r="G2" s="73"/>
      <c r="H2" s="73"/>
      <c r="I2" s="73"/>
      <c r="J2" s="73"/>
      <c r="K2" s="73"/>
      <c r="L2" s="73"/>
    </row>
    <row r="3" spans="1:12" ht="21" customHeight="1" x14ac:dyDescent="0.25">
      <c r="B3" s="31" t="s">
        <v>96</v>
      </c>
      <c r="G3" s="73"/>
      <c r="H3" s="73"/>
      <c r="I3" s="73"/>
      <c r="J3" s="73"/>
      <c r="K3" s="73"/>
      <c r="L3" s="73"/>
    </row>
    <row r="4" spans="1:12" x14ac:dyDescent="0.25">
      <c r="G4" s="73"/>
      <c r="H4" s="73"/>
      <c r="I4" s="73"/>
      <c r="J4" s="73"/>
      <c r="K4" s="73"/>
      <c r="L4" s="73"/>
    </row>
    <row r="5" spans="1:12" x14ac:dyDescent="0.25">
      <c r="G5" s="73"/>
      <c r="H5" s="73"/>
      <c r="I5" s="73"/>
      <c r="J5" s="73"/>
      <c r="K5" s="73"/>
      <c r="L5" s="73"/>
    </row>
    <row r="6" spans="1:12" ht="21" x14ac:dyDescent="0.25">
      <c r="G6" s="57"/>
      <c r="H6" s="57"/>
      <c r="I6" s="57"/>
      <c r="J6" s="57"/>
      <c r="K6" s="57"/>
      <c r="L6" s="57"/>
    </row>
    <row r="7" spans="1:12" ht="21" customHeight="1" x14ac:dyDescent="0.25">
      <c r="A7" s="74" t="s">
        <v>90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24.75" customHeight="1" x14ac:dyDescent="0.25">
      <c r="A8" s="74" t="s">
        <v>125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ht="39.75" customHeight="1" x14ac:dyDescent="0.25">
      <c r="A9" s="76" t="s">
        <v>0</v>
      </c>
      <c r="B9" s="77" t="s">
        <v>8</v>
      </c>
      <c r="C9" s="32" t="s">
        <v>1</v>
      </c>
      <c r="D9" s="33" t="s">
        <v>2</v>
      </c>
      <c r="E9" s="79" t="s">
        <v>9</v>
      </c>
      <c r="F9" s="80"/>
      <c r="G9" s="76" t="s">
        <v>5</v>
      </c>
      <c r="H9" s="76"/>
      <c r="I9" s="76" t="s">
        <v>6</v>
      </c>
      <c r="J9" s="76"/>
      <c r="K9" s="79" t="s">
        <v>7</v>
      </c>
      <c r="L9" s="80"/>
    </row>
    <row r="10" spans="1:12" x14ac:dyDescent="0.25">
      <c r="A10" s="76"/>
      <c r="B10" s="78"/>
      <c r="C10" s="32"/>
      <c r="D10" s="33"/>
      <c r="E10" s="32" t="s">
        <v>3</v>
      </c>
      <c r="F10" s="33" t="s">
        <v>4</v>
      </c>
      <c r="G10" s="32" t="s">
        <v>10</v>
      </c>
      <c r="H10" s="33" t="s">
        <v>4</v>
      </c>
      <c r="I10" s="32" t="s">
        <v>10</v>
      </c>
      <c r="J10" s="33" t="s">
        <v>4</v>
      </c>
      <c r="K10" s="32" t="s">
        <v>10</v>
      </c>
      <c r="L10" s="33" t="s">
        <v>4</v>
      </c>
    </row>
    <row r="11" spans="1:12" ht="27" customHeight="1" x14ac:dyDescent="0.25">
      <c r="A11" s="70" t="s">
        <v>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1" customHeight="1" x14ac:dyDescent="0.25">
      <c r="A12" s="34">
        <v>1</v>
      </c>
      <c r="B12" s="35" t="s">
        <v>97</v>
      </c>
      <c r="C12" s="34" t="s">
        <v>13</v>
      </c>
      <c r="D12" s="36">
        <v>250</v>
      </c>
      <c r="E12" s="34">
        <f>'02'!K12</f>
        <v>1</v>
      </c>
      <c r="F12" s="36">
        <f>'02'!L12</f>
        <v>250</v>
      </c>
      <c r="G12" s="34"/>
      <c r="H12" s="36"/>
      <c r="I12" s="34"/>
      <c r="J12" s="37">
        <f>I12*D12</f>
        <v>0</v>
      </c>
      <c r="K12" s="34">
        <f t="shared" ref="K12:L27" si="0">E12+G12-I12</f>
        <v>1</v>
      </c>
      <c r="L12" s="37">
        <f>F12+H12-J12</f>
        <v>250</v>
      </c>
    </row>
    <row r="13" spans="1:12" x14ac:dyDescent="0.25">
      <c r="A13" s="38">
        <f>A12+1</f>
        <v>2</v>
      </c>
      <c r="B13" s="39" t="s">
        <v>92</v>
      </c>
      <c r="C13" s="38" t="s">
        <v>14</v>
      </c>
      <c r="D13" s="37">
        <v>69</v>
      </c>
      <c r="E13" s="34">
        <f>'02'!K13</f>
        <v>1</v>
      </c>
      <c r="F13" s="36">
        <f>'02'!L13</f>
        <v>69</v>
      </c>
      <c r="G13" s="38"/>
      <c r="H13" s="37"/>
      <c r="I13" s="38"/>
      <c r="J13" s="37">
        <f>I13*D13</f>
        <v>0</v>
      </c>
      <c r="K13" s="34">
        <f t="shared" si="0"/>
        <v>1</v>
      </c>
      <c r="L13" s="37">
        <f>F13+H13-J13</f>
        <v>69</v>
      </c>
    </row>
    <row r="14" spans="1:12" x14ac:dyDescent="0.25">
      <c r="A14" s="38">
        <f t="shared" ref="A14:A64" si="1">A13+1</f>
        <v>3</v>
      </c>
      <c r="B14" s="39" t="s">
        <v>76</v>
      </c>
      <c r="C14" s="38" t="s">
        <v>13</v>
      </c>
      <c r="D14" s="37">
        <v>1</v>
      </c>
      <c r="E14" s="34">
        <f>'02'!K14</f>
        <v>0</v>
      </c>
      <c r="F14" s="36">
        <f>'02'!L14</f>
        <v>0</v>
      </c>
      <c r="G14" s="38"/>
      <c r="H14" s="37"/>
      <c r="I14" s="38"/>
      <c r="J14" s="37">
        <f t="shared" ref="J14:J64" si="2">I14*D14</f>
        <v>0</v>
      </c>
      <c r="K14" s="34">
        <f t="shared" si="0"/>
        <v>0</v>
      </c>
      <c r="L14" s="37">
        <f t="shared" si="0"/>
        <v>0</v>
      </c>
    </row>
    <row r="15" spans="1:12" x14ac:dyDescent="0.25">
      <c r="A15" s="38">
        <f t="shared" si="1"/>
        <v>4</v>
      </c>
      <c r="B15" s="39" t="s">
        <v>24</v>
      </c>
      <c r="C15" s="40" t="s">
        <v>13</v>
      </c>
      <c r="D15" s="37">
        <v>11.1408</v>
      </c>
      <c r="E15" s="34">
        <f>'02'!K15</f>
        <v>26</v>
      </c>
      <c r="F15" s="36">
        <f>'02'!L15</f>
        <v>289.66079999999999</v>
      </c>
      <c r="G15" s="38"/>
      <c r="H15" s="37"/>
      <c r="I15" s="38"/>
      <c r="J15" s="37">
        <f t="shared" si="2"/>
        <v>0</v>
      </c>
      <c r="K15" s="34">
        <f t="shared" si="0"/>
        <v>26</v>
      </c>
      <c r="L15" s="37">
        <f t="shared" si="0"/>
        <v>289.66079999999999</v>
      </c>
    </row>
    <row r="16" spans="1:12" ht="21" customHeight="1" x14ac:dyDescent="0.25">
      <c r="A16" s="38">
        <f t="shared" si="1"/>
        <v>5</v>
      </c>
      <c r="B16" s="39" t="s">
        <v>25</v>
      </c>
      <c r="C16" s="40" t="s">
        <v>13</v>
      </c>
      <c r="D16" s="37">
        <v>3.15</v>
      </c>
      <c r="E16" s="34">
        <f>'02'!K16</f>
        <v>0</v>
      </c>
      <c r="F16" s="36">
        <f>'02'!L16</f>
        <v>0</v>
      </c>
      <c r="G16" s="38"/>
      <c r="H16" s="37"/>
      <c r="I16" s="38"/>
      <c r="J16" s="37">
        <f t="shared" si="2"/>
        <v>0</v>
      </c>
      <c r="K16" s="34">
        <f t="shared" si="0"/>
        <v>0</v>
      </c>
      <c r="L16" s="37">
        <f t="shared" si="0"/>
        <v>0</v>
      </c>
    </row>
    <row r="17" spans="1:12" x14ac:dyDescent="0.25">
      <c r="A17" s="38">
        <f t="shared" si="1"/>
        <v>6</v>
      </c>
      <c r="B17" s="39" t="s">
        <v>93</v>
      </c>
      <c r="C17" s="38" t="s">
        <v>14</v>
      </c>
      <c r="D17" s="37">
        <v>99</v>
      </c>
      <c r="E17" s="34">
        <f>'02'!K17</f>
        <v>2</v>
      </c>
      <c r="F17" s="36">
        <f>'02'!L17</f>
        <v>198</v>
      </c>
      <c r="G17" s="38"/>
      <c r="H17" s="37"/>
      <c r="I17" s="38"/>
      <c r="J17" s="37">
        <f t="shared" si="2"/>
        <v>0</v>
      </c>
      <c r="K17" s="34">
        <f t="shared" si="0"/>
        <v>2</v>
      </c>
      <c r="L17" s="37">
        <f t="shared" si="0"/>
        <v>198</v>
      </c>
    </row>
    <row r="18" spans="1:12" ht="23.25" customHeight="1" x14ac:dyDescent="0.25">
      <c r="A18" s="38">
        <f t="shared" si="1"/>
        <v>7</v>
      </c>
      <c r="B18" s="39" t="s">
        <v>112</v>
      </c>
      <c r="C18" s="38" t="s">
        <v>13</v>
      </c>
      <c r="D18" s="37">
        <v>88</v>
      </c>
      <c r="E18" s="34">
        <f>'02'!K18</f>
        <v>27</v>
      </c>
      <c r="F18" s="36">
        <f>'02'!L18</f>
        <v>2376</v>
      </c>
      <c r="G18" s="38"/>
      <c r="H18" s="37"/>
      <c r="I18" s="38">
        <v>1</v>
      </c>
      <c r="J18" s="37">
        <f t="shared" si="2"/>
        <v>88</v>
      </c>
      <c r="K18" s="34">
        <f t="shared" si="0"/>
        <v>26</v>
      </c>
      <c r="L18" s="37">
        <f t="shared" si="0"/>
        <v>2288</v>
      </c>
    </row>
    <row r="19" spans="1:12" x14ac:dyDescent="0.25">
      <c r="A19" s="38">
        <f t="shared" si="1"/>
        <v>8</v>
      </c>
      <c r="B19" s="39" t="s">
        <v>54</v>
      </c>
      <c r="C19" s="38" t="s">
        <v>13</v>
      </c>
      <c r="D19" s="37">
        <v>0.84</v>
      </c>
      <c r="E19" s="34">
        <f>'02'!K19</f>
        <v>2</v>
      </c>
      <c r="F19" s="36">
        <f>'02'!L19</f>
        <v>1.68</v>
      </c>
      <c r="G19" s="38"/>
      <c r="H19" s="37"/>
      <c r="I19" s="38"/>
      <c r="J19" s="37">
        <f t="shared" si="2"/>
        <v>0</v>
      </c>
      <c r="K19" s="34">
        <f t="shared" si="0"/>
        <v>2</v>
      </c>
      <c r="L19" s="37">
        <f t="shared" si="0"/>
        <v>1.68</v>
      </c>
    </row>
    <row r="20" spans="1:12" x14ac:dyDescent="0.25">
      <c r="A20" s="38">
        <f t="shared" si="1"/>
        <v>9</v>
      </c>
      <c r="B20" s="39" t="s">
        <v>55</v>
      </c>
      <c r="C20" s="38" t="s">
        <v>13</v>
      </c>
      <c r="D20" s="37">
        <v>0.84</v>
      </c>
      <c r="E20" s="34">
        <f>'02'!K20</f>
        <v>300</v>
      </c>
      <c r="F20" s="36">
        <f>'02'!L20</f>
        <v>252</v>
      </c>
      <c r="G20" s="38"/>
      <c r="H20" s="37"/>
      <c r="I20" s="38"/>
      <c r="J20" s="37">
        <f t="shared" si="2"/>
        <v>0</v>
      </c>
      <c r="K20" s="34">
        <f t="shared" si="0"/>
        <v>300</v>
      </c>
      <c r="L20" s="37">
        <f t="shared" si="0"/>
        <v>252</v>
      </c>
    </row>
    <row r="21" spans="1:12" x14ac:dyDescent="0.25">
      <c r="A21" s="38">
        <f t="shared" si="1"/>
        <v>10</v>
      </c>
      <c r="B21" s="39" t="s">
        <v>26</v>
      </c>
      <c r="C21" s="40" t="s">
        <v>13</v>
      </c>
      <c r="D21" s="37">
        <v>32.07</v>
      </c>
      <c r="E21" s="34">
        <f>'02'!K21</f>
        <v>1</v>
      </c>
      <c r="F21" s="36">
        <f>'02'!L21</f>
        <v>32.07</v>
      </c>
      <c r="G21" s="38"/>
      <c r="H21" s="37"/>
      <c r="I21" s="38"/>
      <c r="J21" s="37">
        <f t="shared" si="2"/>
        <v>0</v>
      </c>
      <c r="K21" s="34">
        <f t="shared" si="0"/>
        <v>1</v>
      </c>
      <c r="L21" s="37">
        <f t="shared" si="0"/>
        <v>32.07</v>
      </c>
    </row>
    <row r="22" spans="1:12" x14ac:dyDescent="0.25">
      <c r="A22" s="38">
        <f t="shared" si="1"/>
        <v>11</v>
      </c>
      <c r="B22" s="39" t="s">
        <v>27</v>
      </c>
      <c r="C22" s="40" t="s">
        <v>13</v>
      </c>
      <c r="D22" s="37">
        <v>32.07</v>
      </c>
      <c r="E22" s="34">
        <f>'02'!K22</f>
        <v>1</v>
      </c>
      <c r="F22" s="36">
        <f>'02'!L22</f>
        <v>32.07</v>
      </c>
      <c r="G22" s="38"/>
      <c r="H22" s="37"/>
      <c r="I22" s="38"/>
      <c r="J22" s="37">
        <f t="shared" si="2"/>
        <v>0</v>
      </c>
      <c r="K22" s="34">
        <f t="shared" si="0"/>
        <v>1</v>
      </c>
      <c r="L22" s="37">
        <f t="shared" si="0"/>
        <v>32.07</v>
      </c>
    </row>
    <row r="23" spans="1:12" ht="22.5" customHeight="1" x14ac:dyDescent="0.25">
      <c r="A23" s="38">
        <f t="shared" si="1"/>
        <v>12</v>
      </c>
      <c r="B23" s="39" t="s">
        <v>98</v>
      </c>
      <c r="C23" s="40" t="s">
        <v>13</v>
      </c>
      <c r="D23" s="36">
        <v>1</v>
      </c>
      <c r="E23" s="34">
        <f>'02'!K23</f>
        <v>3</v>
      </c>
      <c r="F23" s="36">
        <f>'02'!L23</f>
        <v>3</v>
      </c>
      <c r="G23" s="38"/>
      <c r="H23" s="37"/>
      <c r="I23" s="38"/>
      <c r="J23" s="37">
        <f t="shared" si="2"/>
        <v>0</v>
      </c>
      <c r="K23" s="34">
        <f t="shared" si="0"/>
        <v>3</v>
      </c>
      <c r="L23" s="37">
        <f t="shared" si="0"/>
        <v>3</v>
      </c>
    </row>
    <row r="24" spans="1:12" x14ac:dyDescent="0.25">
      <c r="A24" s="38">
        <f t="shared" si="1"/>
        <v>13</v>
      </c>
      <c r="B24" s="39" t="s">
        <v>11</v>
      </c>
      <c r="C24" s="40" t="s">
        <v>13</v>
      </c>
      <c r="D24" s="37">
        <v>5.2</v>
      </c>
      <c r="E24" s="34">
        <f>'02'!K24</f>
        <v>70</v>
      </c>
      <c r="F24" s="36">
        <f>'02'!L24</f>
        <v>364</v>
      </c>
      <c r="G24" s="38"/>
      <c r="H24" s="37"/>
      <c r="I24" s="38"/>
      <c r="J24" s="37">
        <f t="shared" si="2"/>
        <v>0</v>
      </c>
      <c r="K24" s="34">
        <f t="shared" si="0"/>
        <v>70</v>
      </c>
      <c r="L24" s="37">
        <f t="shared" si="0"/>
        <v>364</v>
      </c>
    </row>
    <row r="25" spans="1:12" ht="21" customHeight="1" x14ac:dyDescent="0.25">
      <c r="A25" s="38">
        <f t="shared" si="1"/>
        <v>14</v>
      </c>
      <c r="B25" s="39" t="s">
        <v>28</v>
      </c>
      <c r="C25" s="40" t="s">
        <v>13</v>
      </c>
      <c r="D25" s="37">
        <v>8.15</v>
      </c>
      <c r="E25" s="34">
        <f>'02'!K25</f>
        <v>149</v>
      </c>
      <c r="F25" s="36">
        <f>'02'!L25</f>
        <v>1214.3500000000001</v>
      </c>
      <c r="G25" s="38"/>
      <c r="H25" s="37"/>
      <c r="I25" s="38">
        <v>7</v>
      </c>
      <c r="J25" s="37">
        <f t="shared" si="2"/>
        <v>57.050000000000004</v>
      </c>
      <c r="K25" s="34">
        <f t="shared" si="0"/>
        <v>142</v>
      </c>
      <c r="L25" s="37">
        <f t="shared" si="0"/>
        <v>1157.3000000000002</v>
      </c>
    </row>
    <row r="26" spans="1:12" x14ac:dyDescent="0.25">
      <c r="A26" s="38">
        <f t="shared" si="1"/>
        <v>15</v>
      </c>
      <c r="B26" s="39" t="s">
        <v>56</v>
      </c>
      <c r="C26" s="38" t="s">
        <v>13</v>
      </c>
      <c r="D26" s="37">
        <v>229.6</v>
      </c>
      <c r="E26" s="34">
        <f>'02'!K26</f>
        <v>2</v>
      </c>
      <c r="F26" s="36">
        <f>'02'!L26</f>
        <v>459.2</v>
      </c>
      <c r="G26" s="38"/>
      <c r="H26" s="37"/>
      <c r="I26" s="38"/>
      <c r="J26" s="37">
        <f t="shared" si="2"/>
        <v>0</v>
      </c>
      <c r="K26" s="34">
        <f t="shared" si="0"/>
        <v>2</v>
      </c>
      <c r="L26" s="37">
        <f t="shared" si="0"/>
        <v>459.2</v>
      </c>
    </row>
    <row r="27" spans="1:12" x14ac:dyDescent="0.25">
      <c r="A27" s="38">
        <f t="shared" si="1"/>
        <v>16</v>
      </c>
      <c r="B27" s="39" t="s">
        <v>29</v>
      </c>
      <c r="C27" s="40" t="s">
        <v>13</v>
      </c>
      <c r="D27" s="37">
        <v>5.84</v>
      </c>
      <c r="E27" s="34">
        <f>'02'!K27</f>
        <v>100</v>
      </c>
      <c r="F27" s="36">
        <f>'02'!L27</f>
        <v>584</v>
      </c>
      <c r="G27" s="38"/>
      <c r="H27" s="37"/>
      <c r="I27" s="38"/>
      <c r="J27" s="37">
        <f t="shared" si="2"/>
        <v>0</v>
      </c>
      <c r="K27" s="34">
        <f t="shared" si="0"/>
        <v>100</v>
      </c>
      <c r="L27" s="37">
        <f t="shared" si="0"/>
        <v>584</v>
      </c>
    </row>
    <row r="28" spans="1:12" x14ac:dyDescent="0.25">
      <c r="A28" s="38">
        <f t="shared" si="1"/>
        <v>17</v>
      </c>
      <c r="B28" s="39" t="s">
        <v>57</v>
      </c>
      <c r="C28" s="38" t="s">
        <v>14</v>
      </c>
      <c r="D28" s="37">
        <v>143.24</v>
      </c>
      <c r="E28" s="34">
        <f>'02'!K28</f>
        <v>1</v>
      </c>
      <c r="F28" s="36">
        <f>'02'!L28</f>
        <v>143.24</v>
      </c>
      <c r="G28" s="38"/>
      <c r="H28" s="37"/>
      <c r="I28" s="38"/>
      <c r="J28" s="37">
        <f t="shared" si="2"/>
        <v>0</v>
      </c>
      <c r="K28" s="34">
        <f t="shared" ref="K28:L64" si="3">E28+G28-I28</f>
        <v>1</v>
      </c>
      <c r="L28" s="37">
        <f t="shared" si="3"/>
        <v>143.24</v>
      </c>
    </row>
    <row r="29" spans="1:12" x14ac:dyDescent="0.25">
      <c r="A29" s="38">
        <f t="shared" si="1"/>
        <v>18</v>
      </c>
      <c r="B29" s="39" t="s">
        <v>59</v>
      </c>
      <c r="C29" s="38" t="s">
        <v>13</v>
      </c>
      <c r="D29" s="37">
        <v>31</v>
      </c>
      <c r="E29" s="34">
        <f>'02'!K29</f>
        <v>1</v>
      </c>
      <c r="F29" s="36">
        <f>'02'!L29</f>
        <v>31</v>
      </c>
      <c r="G29" s="38"/>
      <c r="H29" s="37"/>
      <c r="I29" s="38"/>
      <c r="J29" s="37">
        <f t="shared" si="2"/>
        <v>0</v>
      </c>
      <c r="K29" s="34">
        <f t="shared" si="3"/>
        <v>1</v>
      </c>
      <c r="L29" s="37">
        <f t="shared" si="3"/>
        <v>31</v>
      </c>
    </row>
    <row r="30" spans="1:12" x14ac:dyDescent="0.25">
      <c r="A30" s="38">
        <f t="shared" si="1"/>
        <v>19</v>
      </c>
      <c r="B30" s="39" t="s">
        <v>60</v>
      </c>
      <c r="C30" s="38" t="s">
        <v>13</v>
      </c>
      <c r="D30" s="37">
        <v>30</v>
      </c>
      <c r="E30" s="34">
        <f>'02'!K30</f>
        <v>1</v>
      </c>
      <c r="F30" s="36">
        <f>'02'!L30</f>
        <v>30</v>
      </c>
      <c r="G30" s="38"/>
      <c r="H30" s="37"/>
      <c r="I30" s="38"/>
      <c r="J30" s="37">
        <f t="shared" si="2"/>
        <v>0</v>
      </c>
      <c r="K30" s="34">
        <f t="shared" si="3"/>
        <v>1</v>
      </c>
      <c r="L30" s="37">
        <f t="shared" si="3"/>
        <v>30</v>
      </c>
    </row>
    <row r="31" spans="1:12" x14ac:dyDescent="0.25">
      <c r="A31" s="38">
        <f t="shared" si="1"/>
        <v>20</v>
      </c>
      <c r="B31" s="39" t="s">
        <v>78</v>
      </c>
      <c r="C31" s="38" t="s">
        <v>13</v>
      </c>
      <c r="D31" s="37">
        <v>1</v>
      </c>
      <c r="E31" s="34">
        <f>'02'!K31</f>
        <v>3</v>
      </c>
      <c r="F31" s="36">
        <f>'02'!L31</f>
        <v>3</v>
      </c>
      <c r="G31" s="38"/>
      <c r="H31" s="37"/>
      <c r="I31" s="38"/>
      <c r="J31" s="37">
        <f t="shared" si="2"/>
        <v>0</v>
      </c>
      <c r="K31" s="34">
        <f t="shared" si="3"/>
        <v>3</v>
      </c>
      <c r="L31" s="37">
        <f t="shared" si="3"/>
        <v>3</v>
      </c>
    </row>
    <row r="32" spans="1:12" x14ac:dyDescent="0.25">
      <c r="A32" s="38">
        <f t="shared" si="1"/>
        <v>21</v>
      </c>
      <c r="B32" s="39" t="s">
        <v>61</v>
      </c>
      <c r="C32" s="38" t="s">
        <v>14</v>
      </c>
      <c r="D32" s="37">
        <v>302</v>
      </c>
      <c r="E32" s="34">
        <f>'02'!K32</f>
        <v>0</v>
      </c>
      <c r="F32" s="36">
        <f>'02'!L32</f>
        <v>0</v>
      </c>
      <c r="G32" s="38"/>
      <c r="H32" s="37"/>
      <c r="I32" s="38"/>
      <c r="J32" s="37">
        <f t="shared" si="2"/>
        <v>0</v>
      </c>
      <c r="K32" s="34">
        <f t="shared" si="3"/>
        <v>0</v>
      </c>
      <c r="L32" s="37">
        <f t="shared" si="3"/>
        <v>0</v>
      </c>
    </row>
    <row r="33" spans="1:12" x14ac:dyDescent="0.25">
      <c r="A33" s="38">
        <f t="shared" si="1"/>
        <v>22</v>
      </c>
      <c r="B33" s="39" t="s">
        <v>77</v>
      </c>
      <c r="C33" s="38" t="s">
        <v>13</v>
      </c>
      <c r="D33" s="37">
        <v>1</v>
      </c>
      <c r="E33" s="34">
        <f>'02'!K33</f>
        <v>2</v>
      </c>
      <c r="F33" s="36">
        <f>'02'!L33</f>
        <v>2</v>
      </c>
      <c r="G33" s="38"/>
      <c r="H33" s="37"/>
      <c r="I33" s="38"/>
      <c r="J33" s="37">
        <f t="shared" si="2"/>
        <v>0</v>
      </c>
      <c r="K33" s="34">
        <f t="shared" si="3"/>
        <v>2</v>
      </c>
      <c r="L33" s="37">
        <f t="shared" si="3"/>
        <v>2</v>
      </c>
    </row>
    <row r="34" spans="1:12" x14ac:dyDescent="0.25">
      <c r="A34" s="38">
        <f t="shared" si="1"/>
        <v>23</v>
      </c>
      <c r="B34" s="39" t="s">
        <v>62</v>
      </c>
      <c r="C34" s="38" t="s">
        <v>13</v>
      </c>
      <c r="D34" s="37">
        <v>1.4</v>
      </c>
      <c r="E34" s="34">
        <f>'02'!K34</f>
        <v>20</v>
      </c>
      <c r="F34" s="36">
        <f>'02'!L34</f>
        <v>28</v>
      </c>
      <c r="G34" s="38"/>
      <c r="H34" s="37"/>
      <c r="I34" s="38"/>
      <c r="J34" s="37">
        <f t="shared" si="2"/>
        <v>0</v>
      </c>
      <c r="K34" s="34">
        <f t="shared" si="3"/>
        <v>20</v>
      </c>
      <c r="L34" s="37">
        <f t="shared" si="3"/>
        <v>28</v>
      </c>
    </row>
    <row r="35" spans="1:12" x14ac:dyDescent="0.25">
      <c r="A35" s="38">
        <f t="shared" si="1"/>
        <v>24</v>
      </c>
      <c r="B35" s="39" t="s">
        <v>99</v>
      </c>
      <c r="C35" s="38" t="s">
        <v>13</v>
      </c>
      <c r="D35" s="36">
        <v>1</v>
      </c>
      <c r="E35" s="34">
        <f>'02'!K35</f>
        <v>0</v>
      </c>
      <c r="F35" s="36">
        <f>'02'!L35</f>
        <v>0</v>
      </c>
      <c r="G35" s="38"/>
      <c r="H35" s="37"/>
      <c r="I35" s="38"/>
      <c r="J35" s="37">
        <f t="shared" si="2"/>
        <v>0</v>
      </c>
      <c r="K35" s="34">
        <f t="shared" si="3"/>
        <v>0</v>
      </c>
      <c r="L35" s="37">
        <f t="shared" si="3"/>
        <v>0</v>
      </c>
    </row>
    <row r="36" spans="1:12" ht="20.25" customHeight="1" x14ac:dyDescent="0.25">
      <c r="A36" s="38">
        <f t="shared" si="1"/>
        <v>25</v>
      </c>
      <c r="B36" s="39" t="s">
        <v>100</v>
      </c>
      <c r="C36" s="38" t="s">
        <v>13</v>
      </c>
      <c r="D36" s="36">
        <v>1</v>
      </c>
      <c r="E36" s="34">
        <f>'02'!K36</f>
        <v>2</v>
      </c>
      <c r="F36" s="36">
        <f>'02'!L36</f>
        <v>2</v>
      </c>
      <c r="G36" s="38"/>
      <c r="H36" s="37"/>
      <c r="I36" s="38"/>
      <c r="J36" s="37">
        <f t="shared" si="2"/>
        <v>0</v>
      </c>
      <c r="K36" s="34">
        <f t="shared" si="3"/>
        <v>2</v>
      </c>
      <c r="L36" s="37">
        <f t="shared" si="3"/>
        <v>2</v>
      </c>
    </row>
    <row r="37" spans="1:12" x14ac:dyDescent="0.25">
      <c r="A37" s="38">
        <f t="shared" si="1"/>
        <v>26</v>
      </c>
      <c r="B37" s="39" t="s">
        <v>63</v>
      </c>
      <c r="C37" s="38" t="s">
        <v>13</v>
      </c>
      <c r="D37" s="37">
        <v>50.5</v>
      </c>
      <c r="E37" s="34">
        <f>'02'!K37</f>
        <v>10</v>
      </c>
      <c r="F37" s="36">
        <f>'02'!L37</f>
        <v>505</v>
      </c>
      <c r="G37" s="38"/>
      <c r="H37" s="37"/>
      <c r="I37" s="38"/>
      <c r="J37" s="37">
        <f t="shared" si="2"/>
        <v>0</v>
      </c>
      <c r="K37" s="34">
        <f t="shared" si="3"/>
        <v>10</v>
      </c>
      <c r="L37" s="37">
        <f t="shared" si="3"/>
        <v>505</v>
      </c>
    </row>
    <row r="38" spans="1:12" x14ac:dyDescent="0.25">
      <c r="A38" s="38">
        <f t="shared" si="1"/>
        <v>27</v>
      </c>
      <c r="B38" s="39" t="s">
        <v>80</v>
      </c>
      <c r="C38" s="38" t="s">
        <v>13</v>
      </c>
      <c r="D38" s="37">
        <v>1</v>
      </c>
      <c r="E38" s="34">
        <f>'02'!K38</f>
        <v>1</v>
      </c>
      <c r="F38" s="36">
        <f>'02'!L38</f>
        <v>1</v>
      </c>
      <c r="G38" s="38"/>
      <c r="H38" s="37"/>
      <c r="I38" s="38"/>
      <c r="J38" s="37">
        <f t="shared" si="2"/>
        <v>0</v>
      </c>
      <c r="K38" s="34">
        <f t="shared" si="3"/>
        <v>1</v>
      </c>
      <c r="L38" s="37">
        <f t="shared" si="3"/>
        <v>1</v>
      </c>
    </row>
    <row r="39" spans="1:12" x14ac:dyDescent="0.25">
      <c r="A39" s="38">
        <f t="shared" si="1"/>
        <v>28</v>
      </c>
      <c r="B39" s="39" t="s">
        <v>81</v>
      </c>
      <c r="C39" s="38" t="s">
        <v>13</v>
      </c>
      <c r="D39" s="37">
        <v>1</v>
      </c>
      <c r="E39" s="34">
        <f>'02'!K39</f>
        <v>1</v>
      </c>
      <c r="F39" s="36">
        <f>'02'!L39</f>
        <v>1</v>
      </c>
      <c r="G39" s="38"/>
      <c r="H39" s="37"/>
      <c r="I39" s="38"/>
      <c r="J39" s="37">
        <f t="shared" si="2"/>
        <v>0</v>
      </c>
      <c r="K39" s="34">
        <f t="shared" si="3"/>
        <v>1</v>
      </c>
      <c r="L39" s="37">
        <f t="shared" si="3"/>
        <v>1</v>
      </c>
    </row>
    <row r="40" spans="1:12" ht="21.75" customHeight="1" x14ac:dyDescent="0.25">
      <c r="A40" s="38">
        <f t="shared" si="1"/>
        <v>29</v>
      </c>
      <c r="B40" s="39" t="s">
        <v>101</v>
      </c>
      <c r="C40" s="38" t="s">
        <v>13</v>
      </c>
      <c r="D40" s="36">
        <v>1</v>
      </c>
      <c r="E40" s="34">
        <f>'02'!K40</f>
        <v>1</v>
      </c>
      <c r="F40" s="36">
        <f>'02'!L40</f>
        <v>1</v>
      </c>
      <c r="G40" s="38"/>
      <c r="H40" s="37"/>
      <c r="I40" s="38"/>
      <c r="J40" s="37">
        <f t="shared" si="2"/>
        <v>0</v>
      </c>
      <c r="K40" s="34">
        <f t="shared" si="3"/>
        <v>1</v>
      </c>
      <c r="L40" s="37">
        <f t="shared" si="3"/>
        <v>1</v>
      </c>
    </row>
    <row r="41" spans="1:12" x14ac:dyDescent="0.25">
      <c r="A41" s="38">
        <f t="shared" si="1"/>
        <v>30</v>
      </c>
      <c r="B41" s="39" t="s">
        <v>64</v>
      </c>
      <c r="C41" s="38" t="s">
        <v>13</v>
      </c>
      <c r="D41" s="37">
        <v>8.5</v>
      </c>
      <c r="E41" s="34">
        <f>'02'!K41</f>
        <v>9</v>
      </c>
      <c r="F41" s="36">
        <f>'02'!L41</f>
        <v>76.5</v>
      </c>
      <c r="G41" s="38"/>
      <c r="H41" s="37"/>
      <c r="I41" s="38"/>
      <c r="J41" s="37">
        <f t="shared" si="2"/>
        <v>0</v>
      </c>
      <c r="K41" s="34">
        <f t="shared" si="3"/>
        <v>9</v>
      </c>
      <c r="L41" s="37">
        <f t="shared" si="3"/>
        <v>76.5</v>
      </c>
    </row>
    <row r="42" spans="1:12" x14ac:dyDescent="0.25">
      <c r="A42" s="38">
        <f t="shared" si="1"/>
        <v>31</v>
      </c>
      <c r="B42" s="39" t="s">
        <v>82</v>
      </c>
      <c r="C42" s="38" t="s">
        <v>14</v>
      </c>
      <c r="D42" s="37">
        <v>1</v>
      </c>
      <c r="E42" s="34">
        <f>'02'!K42</f>
        <v>1</v>
      </c>
      <c r="F42" s="36">
        <f>'02'!L42</f>
        <v>1</v>
      </c>
      <c r="G42" s="38"/>
      <c r="H42" s="37"/>
      <c r="I42" s="38"/>
      <c r="J42" s="37">
        <f t="shared" si="2"/>
        <v>0</v>
      </c>
      <c r="K42" s="34">
        <f t="shared" si="3"/>
        <v>1</v>
      </c>
      <c r="L42" s="37">
        <f t="shared" si="3"/>
        <v>1</v>
      </c>
    </row>
    <row r="43" spans="1:12" x14ac:dyDescent="0.25">
      <c r="A43" s="38">
        <f t="shared" si="1"/>
        <v>32</v>
      </c>
      <c r="B43" s="39" t="s">
        <v>102</v>
      </c>
      <c r="C43" s="38" t="s">
        <v>13</v>
      </c>
      <c r="D43" s="36">
        <v>1</v>
      </c>
      <c r="E43" s="34">
        <f>'02'!K43</f>
        <v>3</v>
      </c>
      <c r="F43" s="36">
        <f>'02'!L43</f>
        <v>3</v>
      </c>
      <c r="G43" s="38"/>
      <c r="H43" s="37"/>
      <c r="I43" s="38"/>
      <c r="J43" s="37">
        <f t="shared" si="2"/>
        <v>0</v>
      </c>
      <c r="K43" s="34">
        <f t="shared" si="3"/>
        <v>3</v>
      </c>
      <c r="L43" s="37">
        <f t="shared" si="3"/>
        <v>3</v>
      </c>
    </row>
    <row r="44" spans="1:12" x14ac:dyDescent="0.25">
      <c r="A44" s="38">
        <f t="shared" si="1"/>
        <v>33</v>
      </c>
      <c r="B44" s="39" t="s">
        <v>65</v>
      </c>
      <c r="C44" s="38" t="s">
        <v>13</v>
      </c>
      <c r="D44" s="37">
        <v>45</v>
      </c>
      <c r="E44" s="34">
        <f>'02'!K44</f>
        <v>1</v>
      </c>
      <c r="F44" s="36">
        <f>'02'!L44</f>
        <v>45</v>
      </c>
      <c r="G44" s="38"/>
      <c r="H44" s="37"/>
      <c r="I44" s="38"/>
      <c r="J44" s="37">
        <f t="shared" si="2"/>
        <v>0</v>
      </c>
      <c r="K44" s="34">
        <f t="shared" si="3"/>
        <v>1</v>
      </c>
      <c r="L44" s="37">
        <f t="shared" si="3"/>
        <v>45</v>
      </c>
    </row>
    <row r="45" spans="1:12" x14ac:dyDescent="0.25">
      <c r="A45" s="38">
        <f t="shared" si="1"/>
        <v>34</v>
      </c>
      <c r="B45" s="39" t="s">
        <v>83</v>
      </c>
      <c r="C45" s="38" t="s">
        <v>13</v>
      </c>
      <c r="D45" s="36">
        <v>1</v>
      </c>
      <c r="E45" s="34">
        <f>'02'!K45</f>
        <v>1</v>
      </c>
      <c r="F45" s="36">
        <f>'02'!L45</f>
        <v>1</v>
      </c>
      <c r="G45" s="38"/>
      <c r="H45" s="37"/>
      <c r="I45" s="38"/>
      <c r="J45" s="37">
        <f t="shared" si="2"/>
        <v>0</v>
      </c>
      <c r="K45" s="34">
        <f t="shared" si="3"/>
        <v>1</v>
      </c>
      <c r="L45" s="37">
        <f t="shared" si="3"/>
        <v>1</v>
      </c>
    </row>
    <row r="46" spans="1:12" x14ac:dyDescent="0.25">
      <c r="A46" s="38">
        <f t="shared" si="1"/>
        <v>35</v>
      </c>
      <c r="B46" s="39" t="s">
        <v>30</v>
      </c>
      <c r="C46" s="40" t="s">
        <v>13</v>
      </c>
      <c r="D46" s="37">
        <v>1</v>
      </c>
      <c r="E46" s="34">
        <f>'02'!K46</f>
        <v>16</v>
      </c>
      <c r="F46" s="36">
        <f>'02'!L46</f>
        <v>16</v>
      </c>
      <c r="G46" s="38"/>
      <c r="H46" s="37"/>
      <c r="I46" s="38"/>
      <c r="J46" s="37">
        <f t="shared" si="2"/>
        <v>0</v>
      </c>
      <c r="K46" s="34">
        <f t="shared" si="3"/>
        <v>16</v>
      </c>
      <c r="L46" s="37">
        <f t="shared" si="3"/>
        <v>16</v>
      </c>
    </row>
    <row r="47" spans="1:12" x14ac:dyDescent="0.25">
      <c r="A47" s="38">
        <f t="shared" si="1"/>
        <v>36</v>
      </c>
      <c r="B47" s="39" t="s">
        <v>66</v>
      </c>
      <c r="C47" s="38" t="s">
        <v>13</v>
      </c>
      <c r="D47" s="37">
        <v>8</v>
      </c>
      <c r="E47" s="34">
        <f>'02'!K47</f>
        <v>3</v>
      </c>
      <c r="F47" s="36">
        <f>'02'!L47</f>
        <v>24</v>
      </c>
      <c r="G47" s="38"/>
      <c r="H47" s="37"/>
      <c r="I47" s="38"/>
      <c r="J47" s="37">
        <f t="shared" si="2"/>
        <v>0</v>
      </c>
      <c r="K47" s="34">
        <f t="shared" si="3"/>
        <v>3</v>
      </c>
      <c r="L47" s="37">
        <f t="shared" si="3"/>
        <v>24</v>
      </c>
    </row>
    <row r="48" spans="1:12" x14ac:dyDescent="0.25">
      <c r="A48" s="38">
        <f t="shared" si="1"/>
        <v>37</v>
      </c>
      <c r="B48" s="39" t="s">
        <v>67</v>
      </c>
      <c r="C48" s="38" t="s">
        <v>13</v>
      </c>
      <c r="D48" s="37">
        <v>6.79</v>
      </c>
      <c r="E48" s="34">
        <f>'02'!K48</f>
        <v>1</v>
      </c>
      <c r="F48" s="36">
        <f>'02'!L48</f>
        <v>6.79</v>
      </c>
      <c r="G48" s="38"/>
      <c r="H48" s="37"/>
      <c r="I48" s="38"/>
      <c r="J48" s="37">
        <f t="shared" si="2"/>
        <v>0</v>
      </c>
      <c r="K48" s="34">
        <f t="shared" si="3"/>
        <v>1</v>
      </c>
      <c r="L48" s="37">
        <f t="shared" si="3"/>
        <v>6.79</v>
      </c>
    </row>
    <row r="49" spans="1:12" x14ac:dyDescent="0.25">
      <c r="A49" s="38">
        <f t="shared" si="1"/>
        <v>38</v>
      </c>
      <c r="B49" s="39" t="s">
        <v>31</v>
      </c>
      <c r="C49" s="40" t="s">
        <v>13</v>
      </c>
      <c r="D49" s="37">
        <v>1</v>
      </c>
      <c r="E49" s="34">
        <f>'02'!K49</f>
        <v>112</v>
      </c>
      <c r="F49" s="36">
        <f>'02'!L49</f>
        <v>112</v>
      </c>
      <c r="G49" s="38"/>
      <c r="H49" s="37"/>
      <c r="I49" s="38">
        <v>5</v>
      </c>
      <c r="J49" s="37">
        <f t="shared" si="2"/>
        <v>5</v>
      </c>
      <c r="K49" s="34">
        <f t="shared" si="3"/>
        <v>107</v>
      </c>
      <c r="L49" s="37">
        <f t="shared" si="3"/>
        <v>107</v>
      </c>
    </row>
    <row r="50" spans="1:12" ht="21.75" customHeight="1" x14ac:dyDescent="0.25">
      <c r="A50" s="38">
        <f t="shared" si="1"/>
        <v>39</v>
      </c>
      <c r="B50" s="39" t="s">
        <v>103</v>
      </c>
      <c r="C50" s="40" t="s">
        <v>13</v>
      </c>
      <c r="D50" s="36">
        <v>1</v>
      </c>
      <c r="E50" s="34">
        <f>'02'!K50</f>
        <v>2</v>
      </c>
      <c r="F50" s="36">
        <f>'02'!L50</f>
        <v>2</v>
      </c>
      <c r="G50" s="38"/>
      <c r="H50" s="37"/>
      <c r="I50" s="38"/>
      <c r="J50" s="37">
        <f t="shared" si="2"/>
        <v>0</v>
      </c>
      <c r="K50" s="34">
        <f t="shared" si="3"/>
        <v>2</v>
      </c>
      <c r="L50" s="37">
        <f t="shared" si="3"/>
        <v>2</v>
      </c>
    </row>
    <row r="51" spans="1:12" ht="22.5" customHeight="1" x14ac:dyDescent="0.25">
      <c r="A51" s="38">
        <f t="shared" si="1"/>
        <v>40</v>
      </c>
      <c r="B51" s="39" t="s">
        <v>105</v>
      </c>
      <c r="C51" s="40" t="s">
        <v>13</v>
      </c>
      <c r="D51" s="36">
        <v>1</v>
      </c>
      <c r="E51" s="34">
        <f>'02'!K51</f>
        <v>2</v>
      </c>
      <c r="F51" s="36">
        <f>'02'!L51</f>
        <v>2</v>
      </c>
      <c r="G51" s="38"/>
      <c r="H51" s="37"/>
      <c r="I51" s="38">
        <v>1</v>
      </c>
      <c r="J51" s="37">
        <f t="shared" si="2"/>
        <v>1</v>
      </c>
      <c r="K51" s="34">
        <f t="shared" si="3"/>
        <v>1</v>
      </c>
      <c r="L51" s="37">
        <f t="shared" si="3"/>
        <v>1</v>
      </c>
    </row>
    <row r="52" spans="1:12" ht="22.5" customHeight="1" x14ac:dyDescent="0.25">
      <c r="A52" s="38">
        <f t="shared" si="1"/>
        <v>41</v>
      </c>
      <c r="B52" s="39" t="s">
        <v>68</v>
      </c>
      <c r="C52" s="38" t="s">
        <v>13</v>
      </c>
      <c r="D52" s="37">
        <v>49</v>
      </c>
      <c r="E52" s="34">
        <f>'02'!K52</f>
        <v>1</v>
      </c>
      <c r="F52" s="36">
        <f>'02'!L52</f>
        <v>49</v>
      </c>
      <c r="G52" s="38"/>
      <c r="H52" s="37"/>
      <c r="I52" s="38"/>
      <c r="J52" s="37">
        <f t="shared" si="2"/>
        <v>0</v>
      </c>
      <c r="K52" s="34">
        <f t="shared" si="3"/>
        <v>1</v>
      </c>
      <c r="L52" s="37">
        <f t="shared" si="3"/>
        <v>49</v>
      </c>
    </row>
    <row r="53" spans="1:12" ht="25.5" customHeight="1" x14ac:dyDescent="0.25">
      <c r="A53" s="38">
        <f t="shared" si="1"/>
        <v>42</v>
      </c>
      <c r="B53" s="39" t="s">
        <v>33</v>
      </c>
      <c r="C53" s="40" t="s">
        <v>13</v>
      </c>
      <c r="D53" s="37">
        <v>1</v>
      </c>
      <c r="E53" s="34">
        <f>'02'!K53</f>
        <v>1</v>
      </c>
      <c r="F53" s="36">
        <f>'02'!L53</f>
        <v>1</v>
      </c>
      <c r="G53" s="38"/>
      <c r="H53" s="37"/>
      <c r="I53" s="38"/>
      <c r="J53" s="37">
        <f t="shared" si="2"/>
        <v>0</v>
      </c>
      <c r="K53" s="34">
        <f t="shared" si="3"/>
        <v>1</v>
      </c>
      <c r="L53" s="37">
        <f t="shared" si="3"/>
        <v>1</v>
      </c>
    </row>
    <row r="54" spans="1:12" ht="24.75" customHeight="1" x14ac:dyDescent="0.25">
      <c r="A54" s="38">
        <f t="shared" si="1"/>
        <v>43</v>
      </c>
      <c r="B54" s="39" t="s">
        <v>85</v>
      </c>
      <c r="C54" s="38" t="s">
        <v>13</v>
      </c>
      <c r="D54" s="37">
        <v>1</v>
      </c>
      <c r="E54" s="34">
        <f>'02'!K54</f>
        <v>4</v>
      </c>
      <c r="F54" s="36">
        <f>'02'!L54</f>
        <v>4</v>
      </c>
      <c r="G54" s="38"/>
      <c r="H54" s="37"/>
      <c r="I54" s="38"/>
      <c r="J54" s="37">
        <f t="shared" si="2"/>
        <v>0</v>
      </c>
      <c r="K54" s="34">
        <f t="shared" si="3"/>
        <v>4</v>
      </c>
      <c r="L54" s="37">
        <f t="shared" si="3"/>
        <v>4</v>
      </c>
    </row>
    <row r="55" spans="1:12" ht="28.5" customHeight="1" x14ac:dyDescent="0.25">
      <c r="A55" s="38">
        <f t="shared" si="1"/>
        <v>44</v>
      </c>
      <c r="B55" s="39" t="s">
        <v>70</v>
      </c>
      <c r="C55" s="38" t="s">
        <v>13</v>
      </c>
      <c r="D55" s="37">
        <v>141</v>
      </c>
      <c r="E55" s="34">
        <f>'02'!K55</f>
        <v>1</v>
      </c>
      <c r="F55" s="36">
        <f>'02'!L55</f>
        <v>141</v>
      </c>
      <c r="G55" s="38"/>
      <c r="H55" s="37"/>
      <c r="I55" s="38"/>
      <c r="J55" s="37">
        <f t="shared" si="2"/>
        <v>0</v>
      </c>
      <c r="K55" s="34">
        <f t="shared" si="3"/>
        <v>1</v>
      </c>
      <c r="L55" s="37">
        <f t="shared" si="3"/>
        <v>141</v>
      </c>
    </row>
    <row r="56" spans="1:12" ht="27" customHeight="1" x14ac:dyDescent="0.25">
      <c r="A56" s="38">
        <f t="shared" si="1"/>
        <v>45</v>
      </c>
      <c r="B56" s="39" t="s">
        <v>71</v>
      </c>
      <c r="C56" s="38" t="s">
        <v>14</v>
      </c>
      <c r="D56" s="37">
        <v>41.55</v>
      </c>
      <c r="E56" s="34">
        <f>'02'!K56</f>
        <v>1</v>
      </c>
      <c r="F56" s="36">
        <f>'02'!L56</f>
        <v>41.55</v>
      </c>
      <c r="G56" s="38"/>
      <c r="H56" s="37"/>
      <c r="I56" s="38"/>
      <c r="J56" s="37">
        <f t="shared" si="2"/>
        <v>0</v>
      </c>
      <c r="K56" s="34">
        <f t="shared" si="3"/>
        <v>1</v>
      </c>
      <c r="L56" s="37">
        <f t="shared" si="3"/>
        <v>41.55</v>
      </c>
    </row>
    <row r="57" spans="1:12" ht="21.75" customHeight="1" x14ac:dyDescent="0.25">
      <c r="A57" s="38">
        <f t="shared" si="1"/>
        <v>46</v>
      </c>
      <c r="B57" s="39" t="s">
        <v>72</v>
      </c>
      <c r="C57" s="38" t="s">
        <v>14</v>
      </c>
      <c r="D57" s="37">
        <v>57</v>
      </c>
      <c r="E57" s="34">
        <f>'02'!K57</f>
        <v>1</v>
      </c>
      <c r="F57" s="36">
        <f>'02'!L57</f>
        <v>57</v>
      </c>
      <c r="G57" s="38"/>
      <c r="H57" s="37"/>
      <c r="I57" s="38"/>
      <c r="J57" s="37">
        <f t="shared" si="2"/>
        <v>0</v>
      </c>
      <c r="K57" s="34">
        <f t="shared" si="3"/>
        <v>1</v>
      </c>
      <c r="L57" s="37">
        <f t="shared" si="3"/>
        <v>57</v>
      </c>
    </row>
    <row r="58" spans="1:12" ht="24" customHeight="1" x14ac:dyDescent="0.25">
      <c r="A58" s="38">
        <f t="shared" si="1"/>
        <v>47</v>
      </c>
      <c r="B58" s="39" t="s">
        <v>34</v>
      </c>
      <c r="C58" s="40" t="s">
        <v>13</v>
      </c>
      <c r="D58" s="37">
        <v>1</v>
      </c>
      <c r="E58" s="34">
        <f>'02'!K58</f>
        <v>26</v>
      </c>
      <c r="F58" s="36">
        <f>'02'!L58</f>
        <v>26</v>
      </c>
      <c r="G58" s="38"/>
      <c r="H58" s="37"/>
      <c r="I58" s="38"/>
      <c r="J58" s="37">
        <f t="shared" si="2"/>
        <v>0</v>
      </c>
      <c r="K58" s="34">
        <f t="shared" si="3"/>
        <v>26</v>
      </c>
      <c r="L58" s="37">
        <f t="shared" si="3"/>
        <v>26</v>
      </c>
    </row>
    <row r="59" spans="1:12" ht="24.75" customHeight="1" x14ac:dyDescent="0.25">
      <c r="A59" s="38">
        <f t="shared" si="1"/>
        <v>48</v>
      </c>
      <c r="B59" s="39" t="s">
        <v>95</v>
      </c>
      <c r="C59" s="38" t="s">
        <v>13</v>
      </c>
      <c r="D59" s="37">
        <v>1.3</v>
      </c>
      <c r="E59" s="34">
        <f>'02'!K59</f>
        <v>0</v>
      </c>
      <c r="F59" s="36">
        <f>'02'!L59</f>
        <v>0</v>
      </c>
      <c r="G59" s="38"/>
      <c r="H59" s="37"/>
      <c r="I59" s="38"/>
      <c r="J59" s="37">
        <f t="shared" si="2"/>
        <v>0</v>
      </c>
      <c r="K59" s="34">
        <f t="shared" si="3"/>
        <v>0</v>
      </c>
      <c r="L59" s="37">
        <f t="shared" si="3"/>
        <v>0</v>
      </c>
    </row>
    <row r="60" spans="1:12" ht="27" customHeight="1" x14ac:dyDescent="0.25">
      <c r="A60" s="38">
        <f t="shared" si="1"/>
        <v>49</v>
      </c>
      <c r="B60" s="39" t="s">
        <v>73</v>
      </c>
      <c r="C60" s="38" t="s">
        <v>13</v>
      </c>
      <c r="D60" s="37">
        <v>6.5</v>
      </c>
      <c r="E60" s="34">
        <f>'02'!K60</f>
        <v>6</v>
      </c>
      <c r="F60" s="36">
        <f>'02'!L60</f>
        <v>39</v>
      </c>
      <c r="G60" s="38"/>
      <c r="H60" s="37"/>
      <c r="I60" s="38"/>
      <c r="J60" s="37">
        <f t="shared" si="2"/>
        <v>0</v>
      </c>
      <c r="K60" s="34">
        <f t="shared" si="3"/>
        <v>6</v>
      </c>
      <c r="L60" s="37">
        <f t="shared" si="3"/>
        <v>39</v>
      </c>
    </row>
    <row r="61" spans="1:12" ht="30.75" customHeight="1" x14ac:dyDescent="0.25">
      <c r="A61" s="38">
        <f t="shared" si="1"/>
        <v>50</v>
      </c>
      <c r="B61" s="39" t="s">
        <v>12</v>
      </c>
      <c r="C61" s="40" t="s">
        <v>13</v>
      </c>
      <c r="D61" s="37">
        <v>1.61</v>
      </c>
      <c r="E61" s="34">
        <f>'02'!K61</f>
        <v>113</v>
      </c>
      <c r="F61" s="36">
        <f>'02'!L61</f>
        <v>181.93000000000006</v>
      </c>
      <c r="G61" s="38"/>
      <c r="H61" s="37"/>
      <c r="I61" s="38">
        <v>10</v>
      </c>
      <c r="J61" s="37">
        <f t="shared" si="2"/>
        <v>16.100000000000001</v>
      </c>
      <c r="K61" s="34">
        <f t="shared" si="3"/>
        <v>103</v>
      </c>
      <c r="L61" s="37">
        <f t="shared" si="3"/>
        <v>165.83000000000007</v>
      </c>
    </row>
    <row r="62" spans="1:12" ht="28.5" customHeight="1" x14ac:dyDescent="0.25">
      <c r="A62" s="38">
        <f t="shared" si="1"/>
        <v>51</v>
      </c>
      <c r="B62" s="39" t="s">
        <v>74</v>
      </c>
      <c r="C62" s="38" t="s">
        <v>13</v>
      </c>
      <c r="D62" s="37">
        <v>5.8888888000000001</v>
      </c>
      <c r="E62" s="34">
        <f>'02'!K62</f>
        <v>5</v>
      </c>
      <c r="F62" s="36">
        <f>'02'!L62</f>
        <v>29.444443999999997</v>
      </c>
      <c r="G62" s="38"/>
      <c r="H62" s="37"/>
      <c r="I62" s="38"/>
      <c r="J62" s="37">
        <f t="shared" si="2"/>
        <v>0</v>
      </c>
      <c r="K62" s="34">
        <f t="shared" si="3"/>
        <v>5</v>
      </c>
      <c r="L62" s="37">
        <f t="shared" si="3"/>
        <v>29.444443999999997</v>
      </c>
    </row>
    <row r="63" spans="1:12" ht="30.75" customHeight="1" x14ac:dyDescent="0.25">
      <c r="A63" s="38">
        <f t="shared" si="1"/>
        <v>52</v>
      </c>
      <c r="B63" s="39" t="s">
        <v>104</v>
      </c>
      <c r="C63" s="38" t="s">
        <v>13</v>
      </c>
      <c r="D63" s="36">
        <v>1</v>
      </c>
      <c r="E63" s="34">
        <f>'02'!K63</f>
        <v>1</v>
      </c>
      <c r="F63" s="36">
        <f>'02'!L63</f>
        <v>1</v>
      </c>
      <c r="G63" s="38"/>
      <c r="H63" s="37"/>
      <c r="I63" s="38"/>
      <c r="J63" s="37">
        <f t="shared" si="2"/>
        <v>0</v>
      </c>
      <c r="K63" s="34">
        <f t="shared" si="3"/>
        <v>1</v>
      </c>
      <c r="L63" s="37">
        <f t="shared" si="3"/>
        <v>1</v>
      </c>
    </row>
    <row r="64" spans="1:12" ht="27.75" customHeight="1" x14ac:dyDescent="0.25">
      <c r="A64" s="38">
        <f t="shared" si="1"/>
        <v>53</v>
      </c>
      <c r="B64" s="39" t="s">
        <v>35</v>
      </c>
      <c r="C64" s="40" t="s">
        <v>13</v>
      </c>
      <c r="D64" s="37">
        <v>1</v>
      </c>
      <c r="E64" s="34">
        <f>'02'!K64</f>
        <v>0</v>
      </c>
      <c r="F64" s="36">
        <f>'02'!L64</f>
        <v>0</v>
      </c>
      <c r="G64" s="38"/>
      <c r="H64" s="37"/>
      <c r="I64" s="38"/>
      <c r="J64" s="37">
        <f t="shared" si="2"/>
        <v>0</v>
      </c>
      <c r="K64" s="34">
        <f t="shared" si="3"/>
        <v>0</v>
      </c>
      <c r="L64" s="37">
        <f t="shared" si="3"/>
        <v>0</v>
      </c>
    </row>
    <row r="65" spans="1:12" ht="32.25" customHeight="1" x14ac:dyDescent="0.25">
      <c r="A65" s="41"/>
      <c r="B65" s="42" t="s">
        <v>15</v>
      </c>
      <c r="C65" s="41"/>
      <c r="D65" s="43"/>
      <c r="E65" s="41">
        <f t="shared" ref="E65:K65" si="4">SUM(E12:E64)</f>
        <v>1039</v>
      </c>
      <c r="F65" s="43">
        <f t="shared" si="4"/>
        <v>7732.4852440000004</v>
      </c>
      <c r="G65" s="41">
        <f t="shared" si="4"/>
        <v>0</v>
      </c>
      <c r="H65" s="43">
        <f t="shared" si="4"/>
        <v>0</v>
      </c>
      <c r="I65" s="41">
        <f t="shared" si="4"/>
        <v>24</v>
      </c>
      <c r="J65" s="43">
        <f t="shared" si="4"/>
        <v>167.15</v>
      </c>
      <c r="K65" s="41">
        <f t="shared" si="4"/>
        <v>1015</v>
      </c>
      <c r="L65" s="43">
        <f>SUM(L12:L64)-0.01</f>
        <v>7565.3252439999997</v>
      </c>
    </row>
    <row r="66" spans="1:12" ht="35.25" customHeight="1" x14ac:dyDescent="0.25">
      <c r="A66" s="70" t="s">
        <v>91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ht="21" customHeight="1" x14ac:dyDescent="0.25">
      <c r="A67" s="38">
        <v>1</v>
      </c>
      <c r="B67" s="39" t="s">
        <v>51</v>
      </c>
      <c r="C67" s="38" t="s">
        <v>13</v>
      </c>
      <c r="D67" s="37">
        <v>1</v>
      </c>
      <c r="E67" s="34">
        <f>'02'!K67</f>
        <v>1850</v>
      </c>
      <c r="F67" s="36">
        <f>'02'!L67</f>
        <v>1850</v>
      </c>
      <c r="G67" s="38"/>
      <c r="H67" s="37"/>
      <c r="I67" s="38"/>
      <c r="J67" s="37">
        <f t="shared" ref="J67:J87" si="5">I67*D67</f>
        <v>0</v>
      </c>
      <c r="K67" s="34">
        <f t="shared" ref="K67:L87" si="6">E67+G67-I67</f>
        <v>1850</v>
      </c>
      <c r="L67" s="37">
        <f t="shared" si="6"/>
        <v>1850</v>
      </c>
    </row>
    <row r="68" spans="1:12" ht="41.25" customHeight="1" x14ac:dyDescent="0.25">
      <c r="A68" s="38">
        <f>A67+1</f>
        <v>2</v>
      </c>
      <c r="B68" s="39" t="s">
        <v>37</v>
      </c>
      <c r="C68" s="40" t="s">
        <v>13</v>
      </c>
      <c r="D68" s="37">
        <v>1</v>
      </c>
      <c r="E68" s="34">
        <f>'02'!K68</f>
        <v>2</v>
      </c>
      <c r="F68" s="36">
        <f>'02'!L68</f>
        <v>2</v>
      </c>
      <c r="G68" s="38"/>
      <c r="H68" s="37"/>
      <c r="I68" s="38"/>
      <c r="J68" s="37">
        <f t="shared" si="5"/>
        <v>0</v>
      </c>
      <c r="K68" s="34">
        <f t="shared" si="6"/>
        <v>2</v>
      </c>
      <c r="L68" s="37">
        <f t="shared" si="6"/>
        <v>2</v>
      </c>
    </row>
    <row r="69" spans="1:12" ht="48.75" customHeight="1" x14ac:dyDescent="0.25">
      <c r="A69" s="38">
        <f t="shared" ref="A69:A87" si="7">A68+1</f>
        <v>3</v>
      </c>
      <c r="B69" s="39" t="s">
        <v>119</v>
      </c>
      <c r="C69" s="40" t="s">
        <v>13</v>
      </c>
      <c r="D69" s="37">
        <v>1</v>
      </c>
      <c r="E69" s="34">
        <f>'02'!K69</f>
        <v>1359</v>
      </c>
      <c r="F69" s="36">
        <f>'02'!L69</f>
        <v>1359</v>
      </c>
      <c r="G69" s="38"/>
      <c r="H69" s="37"/>
      <c r="I69" s="38"/>
      <c r="J69" s="37">
        <f t="shared" si="5"/>
        <v>0</v>
      </c>
      <c r="K69" s="34">
        <f t="shared" si="6"/>
        <v>1359</v>
      </c>
      <c r="L69" s="37">
        <f t="shared" si="6"/>
        <v>1359</v>
      </c>
    </row>
    <row r="70" spans="1:12" ht="43.5" customHeight="1" x14ac:dyDescent="0.25">
      <c r="A70" s="38">
        <f t="shared" si="7"/>
        <v>4</v>
      </c>
      <c r="B70" s="39" t="s">
        <v>120</v>
      </c>
      <c r="C70" s="40" t="s">
        <v>13</v>
      </c>
      <c r="D70" s="37">
        <v>1</v>
      </c>
      <c r="E70" s="34">
        <f>'02'!K70</f>
        <v>1860</v>
      </c>
      <c r="F70" s="36">
        <f>'02'!L70</f>
        <v>1860</v>
      </c>
      <c r="G70" s="38"/>
      <c r="H70" s="37"/>
      <c r="I70" s="38"/>
      <c r="J70" s="37">
        <f t="shared" si="5"/>
        <v>0</v>
      </c>
      <c r="K70" s="34">
        <f t="shared" si="6"/>
        <v>1860</v>
      </c>
      <c r="L70" s="37">
        <f t="shared" si="6"/>
        <v>1860</v>
      </c>
    </row>
    <row r="71" spans="1:12" ht="30" customHeight="1" x14ac:dyDescent="0.25">
      <c r="A71" s="38">
        <f t="shared" si="7"/>
        <v>5</v>
      </c>
      <c r="B71" s="56" t="s">
        <v>40</v>
      </c>
      <c r="C71" s="40" t="s">
        <v>13</v>
      </c>
      <c r="D71" s="37">
        <v>1</v>
      </c>
      <c r="E71" s="34">
        <f>'02'!K71</f>
        <v>319</v>
      </c>
      <c r="F71" s="36">
        <f>'02'!L71</f>
        <v>319</v>
      </c>
      <c r="G71" s="38"/>
      <c r="H71" s="37"/>
      <c r="I71" s="38">
        <v>10</v>
      </c>
      <c r="J71" s="37">
        <f t="shared" si="5"/>
        <v>10</v>
      </c>
      <c r="K71" s="34">
        <f t="shared" si="6"/>
        <v>309</v>
      </c>
      <c r="L71" s="37">
        <f t="shared" si="6"/>
        <v>309</v>
      </c>
    </row>
    <row r="72" spans="1:12" ht="63" customHeight="1" x14ac:dyDescent="0.25">
      <c r="A72" s="38">
        <f t="shared" si="7"/>
        <v>6</v>
      </c>
      <c r="B72" s="39" t="s">
        <v>41</v>
      </c>
      <c r="C72" s="40" t="s">
        <v>42</v>
      </c>
      <c r="D72" s="37">
        <v>1</v>
      </c>
      <c r="E72" s="34">
        <f>'02'!K72</f>
        <v>449</v>
      </c>
      <c r="F72" s="36">
        <f>'02'!L72</f>
        <v>449</v>
      </c>
      <c r="G72" s="38"/>
      <c r="H72" s="37"/>
      <c r="I72" s="38"/>
      <c r="J72" s="37">
        <f t="shared" si="5"/>
        <v>0</v>
      </c>
      <c r="K72" s="34">
        <f t="shared" si="6"/>
        <v>449</v>
      </c>
      <c r="L72" s="37">
        <f t="shared" si="6"/>
        <v>449</v>
      </c>
    </row>
    <row r="73" spans="1:12" ht="62.25" customHeight="1" x14ac:dyDescent="0.25">
      <c r="A73" s="38">
        <f t="shared" si="7"/>
        <v>7</v>
      </c>
      <c r="B73" s="39" t="s">
        <v>43</v>
      </c>
      <c r="C73" s="40" t="s">
        <v>42</v>
      </c>
      <c r="D73" s="37">
        <v>1</v>
      </c>
      <c r="E73" s="34">
        <f>'02'!K73</f>
        <v>108</v>
      </c>
      <c r="F73" s="36">
        <f>'02'!L73</f>
        <v>108</v>
      </c>
      <c r="G73" s="38"/>
      <c r="H73" s="37"/>
      <c r="I73" s="38"/>
      <c r="J73" s="37">
        <f t="shared" si="5"/>
        <v>0</v>
      </c>
      <c r="K73" s="34">
        <f t="shared" si="6"/>
        <v>108</v>
      </c>
      <c r="L73" s="37">
        <f t="shared" si="6"/>
        <v>108</v>
      </c>
    </row>
    <row r="74" spans="1:12" ht="60.75" customHeight="1" x14ac:dyDescent="0.25">
      <c r="A74" s="38">
        <f t="shared" si="7"/>
        <v>8</v>
      </c>
      <c r="B74" s="39" t="s">
        <v>44</v>
      </c>
      <c r="C74" s="40" t="s">
        <v>42</v>
      </c>
      <c r="D74" s="37">
        <v>1</v>
      </c>
      <c r="E74" s="34">
        <f>'02'!K74</f>
        <v>41</v>
      </c>
      <c r="F74" s="36">
        <f>'02'!L74</f>
        <v>41</v>
      </c>
      <c r="G74" s="38"/>
      <c r="H74" s="37"/>
      <c r="I74" s="38"/>
      <c r="J74" s="37">
        <f t="shared" si="5"/>
        <v>0</v>
      </c>
      <c r="K74" s="34">
        <f t="shared" si="6"/>
        <v>41</v>
      </c>
      <c r="L74" s="37">
        <f t="shared" si="6"/>
        <v>41</v>
      </c>
    </row>
    <row r="75" spans="1:12" ht="45" customHeight="1" x14ac:dyDescent="0.25">
      <c r="A75" s="38">
        <f t="shared" si="7"/>
        <v>9</v>
      </c>
      <c r="B75" s="39" t="s">
        <v>45</v>
      </c>
      <c r="C75" s="40" t="s">
        <v>13</v>
      </c>
      <c r="D75" s="37">
        <v>1</v>
      </c>
      <c r="E75" s="34">
        <f>'02'!K75</f>
        <v>700</v>
      </c>
      <c r="F75" s="36">
        <f>'02'!L75</f>
        <v>700</v>
      </c>
      <c r="G75" s="38"/>
      <c r="H75" s="37"/>
      <c r="I75" s="38"/>
      <c r="J75" s="37">
        <f t="shared" si="5"/>
        <v>0</v>
      </c>
      <c r="K75" s="34">
        <f t="shared" si="6"/>
        <v>700</v>
      </c>
      <c r="L75" s="37">
        <f t="shared" si="6"/>
        <v>700</v>
      </c>
    </row>
    <row r="76" spans="1:12" ht="24" customHeight="1" x14ac:dyDescent="0.25">
      <c r="A76" s="38">
        <f t="shared" si="7"/>
        <v>10</v>
      </c>
      <c r="B76" s="56" t="s">
        <v>121</v>
      </c>
      <c r="C76" s="38" t="s">
        <v>13</v>
      </c>
      <c r="D76" s="37">
        <v>1</v>
      </c>
      <c r="E76" s="34">
        <f>'02'!K76</f>
        <v>39</v>
      </c>
      <c r="F76" s="36">
        <f>'02'!L76</f>
        <v>39</v>
      </c>
      <c r="G76" s="38"/>
      <c r="H76" s="37"/>
      <c r="I76" s="38"/>
      <c r="J76" s="37">
        <f t="shared" si="5"/>
        <v>0</v>
      </c>
      <c r="K76" s="34">
        <f t="shared" si="6"/>
        <v>39</v>
      </c>
      <c r="L76" s="37">
        <f t="shared" si="6"/>
        <v>39</v>
      </c>
    </row>
    <row r="77" spans="1:12" ht="26.25" customHeight="1" x14ac:dyDescent="0.25">
      <c r="A77" s="38">
        <f t="shared" si="7"/>
        <v>11</v>
      </c>
      <c r="B77" s="44" t="s">
        <v>36</v>
      </c>
      <c r="C77" s="38" t="s">
        <v>13</v>
      </c>
      <c r="D77" s="37">
        <v>1</v>
      </c>
      <c r="E77" s="34">
        <f>'02'!K77</f>
        <v>2500</v>
      </c>
      <c r="F77" s="36">
        <f>'02'!L77</f>
        <v>2500</v>
      </c>
      <c r="G77" s="38"/>
      <c r="H77" s="37"/>
      <c r="I77" s="38"/>
      <c r="J77" s="37">
        <f t="shared" si="5"/>
        <v>0</v>
      </c>
      <c r="K77" s="34">
        <f t="shared" si="6"/>
        <v>2500</v>
      </c>
      <c r="L77" s="37">
        <f t="shared" si="6"/>
        <v>2500</v>
      </c>
    </row>
    <row r="78" spans="1:12" ht="25.5" customHeight="1" x14ac:dyDescent="0.25">
      <c r="A78" s="38">
        <f t="shared" si="7"/>
        <v>12</v>
      </c>
      <c r="B78" s="39" t="s">
        <v>47</v>
      </c>
      <c r="C78" s="40" t="s">
        <v>13</v>
      </c>
      <c r="D78" s="37">
        <v>1</v>
      </c>
      <c r="E78" s="34">
        <f>'02'!K78</f>
        <v>72</v>
      </c>
      <c r="F78" s="36">
        <f>'02'!L78</f>
        <v>72</v>
      </c>
      <c r="G78" s="38"/>
      <c r="H78" s="37"/>
      <c r="I78" s="38"/>
      <c r="J78" s="37">
        <f t="shared" si="5"/>
        <v>0</v>
      </c>
      <c r="K78" s="34">
        <f t="shared" si="6"/>
        <v>72</v>
      </c>
      <c r="L78" s="37">
        <f t="shared" si="6"/>
        <v>72</v>
      </c>
    </row>
    <row r="79" spans="1:12" ht="44.25" customHeight="1" x14ac:dyDescent="0.25">
      <c r="A79" s="38">
        <f t="shared" si="7"/>
        <v>13</v>
      </c>
      <c r="B79" s="39" t="s">
        <v>122</v>
      </c>
      <c r="C79" s="40" t="s">
        <v>13</v>
      </c>
      <c r="D79" s="37">
        <v>1</v>
      </c>
      <c r="E79" s="34">
        <f>'02'!K79</f>
        <v>2999</v>
      </c>
      <c r="F79" s="36">
        <f>'02'!L79</f>
        <v>2999</v>
      </c>
      <c r="G79" s="38"/>
      <c r="H79" s="37"/>
      <c r="I79" s="38"/>
      <c r="J79" s="37">
        <f t="shared" si="5"/>
        <v>0</v>
      </c>
      <c r="K79" s="34">
        <f t="shared" si="6"/>
        <v>2999</v>
      </c>
      <c r="L79" s="37">
        <f t="shared" si="6"/>
        <v>2999</v>
      </c>
    </row>
    <row r="80" spans="1:12" ht="31.5" customHeight="1" x14ac:dyDescent="0.25">
      <c r="A80" s="38">
        <f t="shared" si="7"/>
        <v>14</v>
      </c>
      <c r="B80" s="56" t="s">
        <v>49</v>
      </c>
      <c r="C80" s="40" t="s">
        <v>13</v>
      </c>
      <c r="D80" s="37">
        <v>1</v>
      </c>
      <c r="E80" s="34">
        <f>'02'!K80</f>
        <v>250</v>
      </c>
      <c r="F80" s="36">
        <f>'02'!L80</f>
        <v>250</v>
      </c>
      <c r="G80" s="38"/>
      <c r="H80" s="37"/>
      <c r="I80" s="38"/>
      <c r="J80" s="37">
        <f t="shared" si="5"/>
        <v>0</v>
      </c>
      <c r="K80" s="34">
        <f t="shared" si="6"/>
        <v>250</v>
      </c>
      <c r="L80" s="37">
        <f t="shared" si="6"/>
        <v>250</v>
      </c>
    </row>
    <row r="81" spans="1:14" ht="82.5" customHeight="1" x14ac:dyDescent="0.25">
      <c r="A81" s="38">
        <f t="shared" si="7"/>
        <v>15</v>
      </c>
      <c r="B81" s="39" t="s">
        <v>110</v>
      </c>
      <c r="C81" s="40" t="s">
        <v>13</v>
      </c>
      <c r="D81" s="37">
        <v>2.87</v>
      </c>
      <c r="E81" s="34">
        <f>'02'!K81</f>
        <v>450</v>
      </c>
      <c r="F81" s="36">
        <f>'02'!L81</f>
        <v>1291.5</v>
      </c>
      <c r="G81" s="38"/>
      <c r="H81" s="37"/>
      <c r="I81" s="38"/>
      <c r="J81" s="37">
        <f t="shared" si="5"/>
        <v>0</v>
      </c>
      <c r="K81" s="34">
        <f t="shared" si="6"/>
        <v>450</v>
      </c>
      <c r="L81" s="37">
        <f t="shared" si="6"/>
        <v>1291.5</v>
      </c>
    </row>
    <row r="82" spans="1:14" ht="42" customHeight="1" x14ac:dyDescent="0.25">
      <c r="A82" s="38">
        <f t="shared" si="7"/>
        <v>16</v>
      </c>
      <c r="B82" s="39" t="s">
        <v>123</v>
      </c>
      <c r="C82" s="40" t="s">
        <v>13</v>
      </c>
      <c r="D82" s="37">
        <v>1</v>
      </c>
      <c r="E82" s="34">
        <f>'02'!K82</f>
        <v>1000</v>
      </c>
      <c r="F82" s="36">
        <f>'02'!L82</f>
        <v>1000</v>
      </c>
      <c r="G82" s="38"/>
      <c r="H82" s="37"/>
      <c r="I82" s="38">
        <v>20</v>
      </c>
      <c r="J82" s="37">
        <f t="shared" si="5"/>
        <v>20</v>
      </c>
      <c r="K82" s="34">
        <f t="shared" si="6"/>
        <v>980</v>
      </c>
      <c r="L82" s="37">
        <f t="shared" si="6"/>
        <v>980</v>
      </c>
    </row>
    <row r="83" spans="1:14" ht="23.25" customHeight="1" x14ac:dyDescent="0.25">
      <c r="A83" s="38">
        <f t="shared" si="7"/>
        <v>17</v>
      </c>
      <c r="B83" s="39" t="s">
        <v>53</v>
      </c>
      <c r="C83" s="38" t="s">
        <v>13</v>
      </c>
      <c r="D83" s="37">
        <v>1.2645459999999999</v>
      </c>
      <c r="E83" s="34">
        <f>'02'!K83</f>
        <v>2220</v>
      </c>
      <c r="F83" s="36">
        <f>'02'!L83</f>
        <v>2807.2951000000003</v>
      </c>
      <c r="G83" s="38"/>
      <c r="H83" s="37"/>
      <c r="I83" s="38"/>
      <c r="J83" s="37">
        <f t="shared" si="5"/>
        <v>0</v>
      </c>
      <c r="K83" s="34">
        <f t="shared" si="6"/>
        <v>2220</v>
      </c>
      <c r="L83" s="37">
        <f t="shared" si="6"/>
        <v>2807.2951000000003</v>
      </c>
    </row>
    <row r="84" spans="1:14" ht="40.5" x14ac:dyDescent="0.25">
      <c r="A84" s="38">
        <f t="shared" si="7"/>
        <v>18</v>
      </c>
      <c r="B84" s="39" t="s">
        <v>52</v>
      </c>
      <c r="C84" s="38" t="s">
        <v>13</v>
      </c>
      <c r="D84" s="37">
        <v>1</v>
      </c>
      <c r="E84" s="34">
        <f>'02'!K84</f>
        <v>1600</v>
      </c>
      <c r="F84" s="36">
        <f>'02'!L84</f>
        <v>1600</v>
      </c>
      <c r="G84" s="38"/>
      <c r="H84" s="37"/>
      <c r="I84" s="38"/>
      <c r="J84" s="37">
        <f t="shared" si="5"/>
        <v>0</v>
      </c>
      <c r="K84" s="34">
        <f t="shared" si="6"/>
        <v>1600</v>
      </c>
      <c r="L84" s="37">
        <f t="shared" si="6"/>
        <v>1600</v>
      </c>
    </row>
    <row r="85" spans="1:14" ht="44.25" customHeight="1" x14ac:dyDescent="0.25">
      <c r="A85" s="38">
        <f t="shared" si="7"/>
        <v>19</v>
      </c>
      <c r="B85" s="39" t="s">
        <v>86</v>
      </c>
      <c r="C85" s="40" t="s">
        <v>13</v>
      </c>
      <c r="D85" s="37">
        <v>1</v>
      </c>
      <c r="E85" s="34">
        <f>'02'!K85</f>
        <v>1800</v>
      </c>
      <c r="F85" s="36">
        <f>'02'!L85</f>
        <v>1800</v>
      </c>
      <c r="G85" s="38"/>
      <c r="H85" s="37"/>
      <c r="I85" s="38"/>
      <c r="J85" s="37">
        <f t="shared" si="5"/>
        <v>0</v>
      </c>
      <c r="K85" s="34">
        <f t="shared" si="6"/>
        <v>1800</v>
      </c>
      <c r="L85" s="37">
        <f t="shared" si="6"/>
        <v>1800</v>
      </c>
    </row>
    <row r="86" spans="1:14" ht="42" customHeight="1" x14ac:dyDescent="0.25">
      <c r="A86" s="38">
        <f t="shared" si="7"/>
        <v>20</v>
      </c>
      <c r="B86" s="39" t="s">
        <v>87</v>
      </c>
      <c r="C86" s="40" t="s">
        <v>13</v>
      </c>
      <c r="D86" s="37">
        <v>1</v>
      </c>
      <c r="E86" s="34">
        <f>'02'!K86</f>
        <v>1600</v>
      </c>
      <c r="F86" s="36">
        <f>'02'!L86</f>
        <v>1600</v>
      </c>
      <c r="G86" s="38"/>
      <c r="H86" s="37"/>
      <c r="I86" s="38"/>
      <c r="J86" s="37">
        <f t="shared" si="5"/>
        <v>0</v>
      </c>
      <c r="K86" s="34">
        <f t="shared" si="6"/>
        <v>1600</v>
      </c>
      <c r="L86" s="37">
        <f t="shared" si="6"/>
        <v>1600</v>
      </c>
    </row>
    <row r="87" spans="1:14" ht="41.25" thickBot="1" x14ac:dyDescent="0.3">
      <c r="A87" s="38">
        <f t="shared" si="7"/>
        <v>21</v>
      </c>
      <c r="B87" s="39" t="s">
        <v>88</v>
      </c>
      <c r="C87" s="40" t="s">
        <v>13</v>
      </c>
      <c r="D87" s="37">
        <v>1</v>
      </c>
      <c r="E87" s="34">
        <f>'02'!K87</f>
        <v>3985</v>
      </c>
      <c r="F87" s="36">
        <f>'02'!L87</f>
        <v>3985</v>
      </c>
      <c r="G87" s="38"/>
      <c r="H87" s="37"/>
      <c r="I87" s="38"/>
      <c r="J87" s="37">
        <f t="shared" si="5"/>
        <v>0</v>
      </c>
      <c r="K87" s="34">
        <f t="shared" si="6"/>
        <v>3985</v>
      </c>
      <c r="L87" s="37">
        <f t="shared" si="6"/>
        <v>3985</v>
      </c>
    </row>
    <row r="88" spans="1:14" ht="25.5" customHeight="1" thickBot="1" x14ac:dyDescent="0.3">
      <c r="A88" s="45"/>
      <c r="B88" s="46" t="s">
        <v>15</v>
      </c>
      <c r="C88" s="45"/>
      <c r="D88" s="47"/>
      <c r="E88" s="45">
        <f t="shared" ref="E88:K88" si="8">SUM(E67:E87)</f>
        <v>25203</v>
      </c>
      <c r="F88" s="47">
        <f>SUM(F67:F87)-0.01</f>
        <v>26631.785100000001</v>
      </c>
      <c r="G88" s="45">
        <f t="shared" si="8"/>
        <v>0</v>
      </c>
      <c r="H88" s="47">
        <f t="shared" si="8"/>
        <v>0</v>
      </c>
      <c r="I88" s="45">
        <f t="shared" si="8"/>
        <v>30</v>
      </c>
      <c r="J88" s="47">
        <f t="shared" si="8"/>
        <v>30</v>
      </c>
      <c r="K88" s="45">
        <f t="shared" si="8"/>
        <v>25173</v>
      </c>
      <c r="L88" s="47">
        <f>SUM(L67:L87)-0.01</f>
        <v>26601.785100000001</v>
      </c>
      <c r="M88" s="1"/>
    </row>
    <row r="89" spans="1:14" ht="25.5" customHeight="1" thickBot="1" x14ac:dyDescent="0.3">
      <c r="A89" s="48"/>
      <c r="B89" s="49" t="s">
        <v>15</v>
      </c>
      <c r="C89" s="48"/>
      <c r="D89" s="50"/>
      <c r="E89" s="48">
        <f t="shared" ref="E89:K89" si="9">E88+E65</f>
        <v>26242</v>
      </c>
      <c r="F89" s="50">
        <f t="shared" si="9"/>
        <v>34364.270344000004</v>
      </c>
      <c r="G89" s="48">
        <f t="shared" si="9"/>
        <v>0</v>
      </c>
      <c r="H89" s="50">
        <f t="shared" si="9"/>
        <v>0</v>
      </c>
      <c r="I89" s="48">
        <f t="shared" si="9"/>
        <v>54</v>
      </c>
      <c r="J89" s="50">
        <f>J88+J65</f>
        <v>197.15</v>
      </c>
      <c r="K89" s="48">
        <f t="shared" si="9"/>
        <v>26188</v>
      </c>
      <c r="L89" s="50">
        <f>F89+H89-J89</f>
        <v>34167.120344000003</v>
      </c>
      <c r="N89" s="1"/>
    </row>
    <row r="91" spans="1:14" x14ac:dyDescent="0.25">
      <c r="B91" s="51" t="s">
        <v>22</v>
      </c>
      <c r="C91" s="52" t="s">
        <v>19</v>
      </c>
      <c r="D91" s="53"/>
      <c r="E91" s="54"/>
      <c r="F91" s="55" t="s">
        <v>19</v>
      </c>
      <c r="H91" s="55"/>
      <c r="I91" s="54" t="s">
        <v>107</v>
      </c>
      <c r="J91" s="55"/>
      <c r="K91" s="54"/>
      <c r="L91" s="55"/>
    </row>
    <row r="92" spans="1:14" x14ac:dyDescent="0.25">
      <c r="B92" s="51"/>
      <c r="C92" s="52" t="s">
        <v>18</v>
      </c>
      <c r="D92" s="53"/>
      <c r="E92" s="54"/>
      <c r="F92" s="69" t="s">
        <v>17</v>
      </c>
      <c r="G92" s="69"/>
      <c r="H92" s="55"/>
      <c r="I92" s="69" t="s">
        <v>75</v>
      </c>
      <c r="J92" s="69"/>
      <c r="K92" s="69"/>
      <c r="L92" s="69"/>
    </row>
    <row r="93" spans="1:14" x14ac:dyDescent="0.25">
      <c r="B93" s="51"/>
      <c r="C93" s="52"/>
      <c r="D93" s="53"/>
      <c r="E93" s="54"/>
      <c r="F93" s="55"/>
      <c r="H93" s="55"/>
      <c r="I93" s="54"/>
      <c r="J93" s="55"/>
      <c r="K93" s="54"/>
      <c r="L93" s="55"/>
    </row>
    <row r="94" spans="1:14" x14ac:dyDescent="0.25">
      <c r="B94" s="51" t="s">
        <v>21</v>
      </c>
      <c r="C94" s="52" t="s">
        <v>19</v>
      </c>
      <c r="D94" s="53"/>
      <c r="E94" s="54"/>
      <c r="F94" s="55" t="s">
        <v>19</v>
      </c>
      <c r="H94" s="55"/>
      <c r="I94" s="54" t="s">
        <v>108</v>
      </c>
      <c r="J94" s="55"/>
      <c r="K94" s="54"/>
      <c r="L94" s="55"/>
    </row>
    <row r="95" spans="1:14" x14ac:dyDescent="0.25">
      <c r="B95" s="51"/>
      <c r="C95" s="52" t="s">
        <v>18</v>
      </c>
      <c r="D95" s="53"/>
      <c r="E95" s="54"/>
      <c r="F95" s="69" t="s">
        <v>17</v>
      </c>
      <c r="G95" s="69"/>
      <c r="H95" s="55"/>
      <c r="I95" s="69" t="s">
        <v>75</v>
      </c>
      <c r="J95" s="69"/>
      <c r="K95" s="69"/>
      <c r="L95" s="69"/>
    </row>
    <row r="96" spans="1:14" x14ac:dyDescent="0.25">
      <c r="B96" s="51"/>
      <c r="C96" s="52"/>
      <c r="D96" s="53"/>
      <c r="E96" s="54"/>
      <c r="F96" s="55"/>
      <c r="H96" s="55"/>
      <c r="I96" s="54"/>
      <c r="J96" s="55"/>
      <c r="K96" s="54"/>
      <c r="L96" s="55"/>
    </row>
    <row r="97" spans="2:12" x14ac:dyDescent="0.25">
      <c r="B97" s="51" t="s">
        <v>20</v>
      </c>
      <c r="C97" s="52" t="s">
        <v>19</v>
      </c>
      <c r="D97" s="53"/>
      <c r="E97" s="54"/>
      <c r="F97" s="55" t="s">
        <v>19</v>
      </c>
      <c r="H97" s="55"/>
      <c r="I97" s="54" t="s">
        <v>109</v>
      </c>
      <c r="J97" s="55"/>
      <c r="K97" s="54"/>
      <c r="L97" s="55"/>
    </row>
    <row r="98" spans="2:12" x14ac:dyDescent="0.25">
      <c r="B98" s="51"/>
      <c r="C98" s="52" t="s">
        <v>18</v>
      </c>
      <c r="D98" s="53"/>
      <c r="E98" s="54"/>
      <c r="F98" s="69" t="s">
        <v>17</v>
      </c>
      <c r="G98" s="69"/>
      <c r="H98" s="55"/>
      <c r="I98" s="69" t="s">
        <v>75</v>
      </c>
      <c r="J98" s="69"/>
      <c r="K98" s="69"/>
      <c r="L98" s="69"/>
    </row>
    <row r="99" spans="2:12" x14ac:dyDescent="0.25">
      <c r="B99" s="51"/>
      <c r="C99" s="52"/>
      <c r="D99" s="53"/>
      <c r="E99" s="54"/>
      <c r="F99" s="55"/>
      <c r="H99" s="55"/>
      <c r="I99" s="54"/>
      <c r="J99" s="55"/>
      <c r="K99" s="54"/>
      <c r="L99" s="55"/>
    </row>
    <row r="100" spans="2:12" x14ac:dyDescent="0.25">
      <c r="B100" s="51" t="s">
        <v>113</v>
      </c>
      <c r="C100" s="52"/>
      <c r="D100" s="53"/>
      <c r="E100" s="54"/>
      <c r="F100" s="55"/>
      <c r="H100" s="55"/>
      <c r="I100" s="54"/>
      <c r="J100" s="55"/>
      <c r="K100" s="54"/>
      <c r="L100" s="55"/>
    </row>
  </sheetData>
  <mergeCells count="18">
    <mergeCell ref="B1:C1"/>
    <mergeCell ref="G1:L5"/>
    <mergeCell ref="A7:L7"/>
    <mergeCell ref="A8:L8"/>
    <mergeCell ref="A9:A10"/>
    <mergeCell ref="B9:B10"/>
    <mergeCell ref="E9:F9"/>
    <mergeCell ref="G9:H9"/>
    <mergeCell ref="I9:J9"/>
    <mergeCell ref="K9:L9"/>
    <mergeCell ref="F98:G98"/>
    <mergeCell ref="I98:L98"/>
    <mergeCell ref="A11:L11"/>
    <mergeCell ref="A66:L66"/>
    <mergeCell ref="F92:G92"/>
    <mergeCell ref="I92:L92"/>
    <mergeCell ref="F95:G95"/>
    <mergeCell ref="I95:L95"/>
  </mergeCells>
  <pageMargins left="0.7" right="0.7" top="0.75" bottom="0.75" header="0.3" footer="0.3"/>
  <pageSetup paperSize="9" scale="53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9A4B-1F81-4F52-AA53-EC94B16B07B8}">
  <sheetPr>
    <pageSetUpPr fitToPage="1"/>
  </sheetPr>
  <dimension ref="A1:N100"/>
  <sheetViews>
    <sheetView topLeftCell="A76" zoomScaleNormal="100" workbookViewId="0">
      <selection activeCell="N92" sqref="N92"/>
    </sheetView>
  </sheetViews>
  <sheetFormatPr defaultRowHeight="20.25" x14ac:dyDescent="0.25"/>
  <cols>
    <col min="1" max="1" width="6.140625" style="29" customWidth="1"/>
    <col min="2" max="2" width="51.7109375" style="31" customWidth="1"/>
    <col min="3" max="3" width="8.7109375" style="29" customWidth="1"/>
    <col min="4" max="4" width="9.85546875" style="30" bestFit="1" customWidth="1"/>
    <col min="5" max="5" width="9.42578125" style="29" bestFit="1" customWidth="1"/>
    <col min="6" max="6" width="13.5703125" style="30" customWidth="1"/>
    <col min="7" max="7" width="9.42578125" style="29" bestFit="1" customWidth="1"/>
    <col min="8" max="8" width="10.42578125" style="30" customWidth="1"/>
    <col min="9" max="9" width="9.42578125" style="29" bestFit="1" customWidth="1"/>
    <col min="10" max="10" width="11.85546875" style="30" customWidth="1"/>
    <col min="11" max="11" width="9.42578125" style="29" bestFit="1" customWidth="1"/>
    <col min="12" max="12" width="13.28515625" style="30" customWidth="1"/>
  </cols>
  <sheetData>
    <row r="1" spans="1:12" x14ac:dyDescent="0.25">
      <c r="B1" s="71" t="s">
        <v>16</v>
      </c>
      <c r="C1" s="71"/>
      <c r="G1" s="72" t="s">
        <v>124</v>
      </c>
      <c r="H1" s="73"/>
      <c r="I1" s="73"/>
      <c r="J1" s="73"/>
      <c r="K1" s="73"/>
      <c r="L1" s="73"/>
    </row>
    <row r="2" spans="1:12" x14ac:dyDescent="0.25">
      <c r="B2" s="31" t="s">
        <v>23</v>
      </c>
      <c r="G2" s="73"/>
      <c r="H2" s="73"/>
      <c r="I2" s="73"/>
      <c r="J2" s="73"/>
      <c r="K2" s="73"/>
      <c r="L2" s="73"/>
    </row>
    <row r="3" spans="1:12" ht="21" customHeight="1" x14ac:dyDescent="0.25">
      <c r="B3" s="31" t="s">
        <v>96</v>
      </c>
      <c r="G3" s="73"/>
      <c r="H3" s="73"/>
      <c r="I3" s="73"/>
      <c r="J3" s="73"/>
      <c r="K3" s="73"/>
      <c r="L3" s="73"/>
    </row>
    <row r="4" spans="1:12" x14ac:dyDescent="0.25">
      <c r="G4" s="73"/>
      <c r="H4" s="73"/>
      <c r="I4" s="73"/>
      <c r="J4" s="73"/>
      <c r="K4" s="73"/>
      <c r="L4" s="73"/>
    </row>
    <row r="5" spans="1:12" x14ac:dyDescent="0.25">
      <c r="G5" s="73"/>
      <c r="H5" s="73"/>
      <c r="I5" s="73"/>
      <c r="J5" s="73"/>
      <c r="K5" s="73"/>
      <c r="L5" s="73"/>
    </row>
    <row r="6" spans="1:12" ht="21" x14ac:dyDescent="0.25">
      <c r="G6" s="57"/>
      <c r="H6" s="57"/>
      <c r="I6" s="57"/>
      <c r="J6" s="57"/>
      <c r="K6" s="57"/>
      <c r="L6" s="57"/>
    </row>
    <row r="7" spans="1:12" ht="21" customHeight="1" x14ac:dyDescent="0.25">
      <c r="A7" s="74" t="s">
        <v>90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24.75" customHeight="1" x14ac:dyDescent="0.25">
      <c r="A8" s="74" t="s">
        <v>126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ht="39.75" customHeight="1" x14ac:dyDescent="0.25">
      <c r="A9" s="76" t="s">
        <v>0</v>
      </c>
      <c r="B9" s="77" t="s">
        <v>8</v>
      </c>
      <c r="C9" s="32" t="s">
        <v>1</v>
      </c>
      <c r="D9" s="33" t="s">
        <v>2</v>
      </c>
      <c r="E9" s="79" t="s">
        <v>9</v>
      </c>
      <c r="F9" s="80"/>
      <c r="G9" s="76" t="s">
        <v>5</v>
      </c>
      <c r="H9" s="76"/>
      <c r="I9" s="76" t="s">
        <v>6</v>
      </c>
      <c r="J9" s="76"/>
      <c r="K9" s="79" t="s">
        <v>7</v>
      </c>
      <c r="L9" s="80"/>
    </row>
    <row r="10" spans="1:12" x14ac:dyDescent="0.25">
      <c r="A10" s="76"/>
      <c r="B10" s="78"/>
      <c r="C10" s="32"/>
      <c r="D10" s="33"/>
      <c r="E10" s="32" t="s">
        <v>3</v>
      </c>
      <c r="F10" s="33" t="s">
        <v>4</v>
      </c>
      <c r="G10" s="32" t="s">
        <v>10</v>
      </c>
      <c r="H10" s="33" t="s">
        <v>4</v>
      </c>
      <c r="I10" s="32" t="s">
        <v>10</v>
      </c>
      <c r="J10" s="33" t="s">
        <v>4</v>
      </c>
      <c r="K10" s="32" t="s">
        <v>10</v>
      </c>
      <c r="L10" s="33" t="s">
        <v>4</v>
      </c>
    </row>
    <row r="11" spans="1:12" ht="27" customHeight="1" x14ac:dyDescent="0.25">
      <c r="A11" s="70" t="s">
        <v>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1" customHeight="1" x14ac:dyDescent="0.25">
      <c r="A12" s="34">
        <v>1</v>
      </c>
      <c r="B12" s="35" t="s">
        <v>97</v>
      </c>
      <c r="C12" s="34" t="s">
        <v>13</v>
      </c>
      <c r="D12" s="36">
        <v>250</v>
      </c>
      <c r="E12" s="34">
        <f>'03'!K12</f>
        <v>1</v>
      </c>
      <c r="F12" s="36">
        <f>'03'!L12</f>
        <v>250</v>
      </c>
      <c r="G12" s="34"/>
      <c r="H12" s="36"/>
      <c r="I12" s="34"/>
      <c r="J12" s="37">
        <f>I12*D12</f>
        <v>0</v>
      </c>
      <c r="K12" s="34">
        <f t="shared" ref="K12:L27" si="0">E12+G12-I12</f>
        <v>1</v>
      </c>
      <c r="L12" s="37">
        <f>F12+H12-J12</f>
        <v>250</v>
      </c>
    </row>
    <row r="13" spans="1:12" x14ac:dyDescent="0.25">
      <c r="A13" s="38">
        <f>A12+1</f>
        <v>2</v>
      </c>
      <c r="B13" s="39" t="s">
        <v>92</v>
      </c>
      <c r="C13" s="38" t="s">
        <v>14</v>
      </c>
      <c r="D13" s="37">
        <v>69</v>
      </c>
      <c r="E13" s="34">
        <f>'03'!K13</f>
        <v>1</v>
      </c>
      <c r="F13" s="36">
        <f>'03'!L13</f>
        <v>69</v>
      </c>
      <c r="G13" s="38"/>
      <c r="H13" s="37"/>
      <c r="I13" s="38"/>
      <c r="J13" s="37">
        <f>I13*D13</f>
        <v>0</v>
      </c>
      <c r="K13" s="34">
        <f t="shared" si="0"/>
        <v>1</v>
      </c>
      <c r="L13" s="37">
        <f>F13+H13-J13</f>
        <v>69</v>
      </c>
    </row>
    <row r="14" spans="1:12" x14ac:dyDescent="0.25">
      <c r="A14" s="38">
        <f t="shared" ref="A14:A64" si="1">A13+1</f>
        <v>3</v>
      </c>
      <c r="B14" s="39" t="s">
        <v>76</v>
      </c>
      <c r="C14" s="38" t="s">
        <v>13</v>
      </c>
      <c r="D14" s="37">
        <v>1</v>
      </c>
      <c r="E14" s="34">
        <f>'03'!K14</f>
        <v>0</v>
      </c>
      <c r="F14" s="36">
        <f>'03'!L14</f>
        <v>0</v>
      </c>
      <c r="G14" s="38"/>
      <c r="H14" s="37"/>
      <c r="I14" s="38"/>
      <c r="J14" s="37">
        <f t="shared" ref="J14:J64" si="2">I14*D14</f>
        <v>0</v>
      </c>
      <c r="K14" s="34">
        <f t="shared" si="0"/>
        <v>0</v>
      </c>
      <c r="L14" s="37">
        <f t="shared" si="0"/>
        <v>0</v>
      </c>
    </row>
    <row r="15" spans="1:12" x14ac:dyDescent="0.25">
      <c r="A15" s="38">
        <f t="shared" si="1"/>
        <v>4</v>
      </c>
      <c r="B15" s="39" t="s">
        <v>24</v>
      </c>
      <c r="C15" s="40" t="s">
        <v>13</v>
      </c>
      <c r="D15" s="37">
        <v>11.1408</v>
      </c>
      <c r="E15" s="34">
        <f>'03'!K15</f>
        <v>26</v>
      </c>
      <c r="F15" s="36">
        <f>'03'!L15</f>
        <v>289.66079999999999</v>
      </c>
      <c r="G15" s="38"/>
      <c r="H15" s="37"/>
      <c r="I15" s="38"/>
      <c r="J15" s="37">
        <f t="shared" si="2"/>
        <v>0</v>
      </c>
      <c r="K15" s="34">
        <f t="shared" si="0"/>
        <v>26</v>
      </c>
      <c r="L15" s="37">
        <f t="shared" si="0"/>
        <v>289.66079999999999</v>
      </c>
    </row>
    <row r="16" spans="1:12" ht="21" customHeight="1" x14ac:dyDescent="0.25">
      <c r="A16" s="38">
        <f t="shared" si="1"/>
        <v>5</v>
      </c>
      <c r="B16" s="39" t="s">
        <v>25</v>
      </c>
      <c r="C16" s="40" t="s">
        <v>13</v>
      </c>
      <c r="D16" s="37">
        <v>3.15</v>
      </c>
      <c r="E16" s="34">
        <f>'03'!K16</f>
        <v>0</v>
      </c>
      <c r="F16" s="36">
        <f>'03'!L16</f>
        <v>0</v>
      </c>
      <c r="G16" s="38"/>
      <c r="H16" s="37"/>
      <c r="I16" s="38"/>
      <c r="J16" s="37">
        <f t="shared" si="2"/>
        <v>0</v>
      </c>
      <c r="K16" s="34">
        <f t="shared" si="0"/>
        <v>0</v>
      </c>
      <c r="L16" s="37">
        <f t="shared" si="0"/>
        <v>0</v>
      </c>
    </row>
    <row r="17" spans="1:12" x14ac:dyDescent="0.25">
      <c r="A17" s="38">
        <f t="shared" si="1"/>
        <v>6</v>
      </c>
      <c r="B17" s="39" t="s">
        <v>93</v>
      </c>
      <c r="C17" s="38" t="s">
        <v>14</v>
      </c>
      <c r="D17" s="37">
        <v>99</v>
      </c>
      <c r="E17" s="34">
        <f>'03'!K17</f>
        <v>2</v>
      </c>
      <c r="F17" s="36">
        <f>'03'!L17</f>
        <v>198</v>
      </c>
      <c r="G17" s="38"/>
      <c r="H17" s="37"/>
      <c r="I17" s="38">
        <v>1</v>
      </c>
      <c r="J17" s="37">
        <f t="shared" si="2"/>
        <v>99</v>
      </c>
      <c r="K17" s="34">
        <f t="shared" si="0"/>
        <v>1</v>
      </c>
      <c r="L17" s="37">
        <f t="shared" si="0"/>
        <v>99</v>
      </c>
    </row>
    <row r="18" spans="1:12" ht="23.25" customHeight="1" x14ac:dyDescent="0.25">
      <c r="A18" s="38">
        <f t="shared" si="1"/>
        <v>7</v>
      </c>
      <c r="B18" s="39" t="s">
        <v>112</v>
      </c>
      <c r="C18" s="38" t="s">
        <v>13</v>
      </c>
      <c r="D18" s="37">
        <v>88</v>
      </c>
      <c r="E18" s="34">
        <f>'03'!K18</f>
        <v>26</v>
      </c>
      <c r="F18" s="36">
        <f>'03'!L18</f>
        <v>2288</v>
      </c>
      <c r="G18" s="38"/>
      <c r="H18" s="37"/>
      <c r="I18" s="38">
        <v>1</v>
      </c>
      <c r="J18" s="37">
        <f t="shared" si="2"/>
        <v>88</v>
      </c>
      <c r="K18" s="34">
        <f t="shared" si="0"/>
        <v>25</v>
      </c>
      <c r="L18" s="37">
        <f t="shared" si="0"/>
        <v>2200</v>
      </c>
    </row>
    <row r="19" spans="1:12" x14ac:dyDescent="0.25">
      <c r="A19" s="38">
        <f t="shared" si="1"/>
        <v>8</v>
      </c>
      <c r="B19" s="39" t="s">
        <v>54</v>
      </c>
      <c r="C19" s="38" t="s">
        <v>13</v>
      </c>
      <c r="D19" s="37">
        <v>0.84</v>
      </c>
      <c r="E19" s="34">
        <f>'03'!K19</f>
        <v>2</v>
      </c>
      <c r="F19" s="36">
        <f>'03'!L19</f>
        <v>1.68</v>
      </c>
      <c r="G19" s="38"/>
      <c r="H19" s="37"/>
      <c r="I19" s="38"/>
      <c r="J19" s="37">
        <f t="shared" si="2"/>
        <v>0</v>
      </c>
      <c r="K19" s="34">
        <f t="shared" si="0"/>
        <v>2</v>
      </c>
      <c r="L19" s="37">
        <f t="shared" si="0"/>
        <v>1.68</v>
      </c>
    </row>
    <row r="20" spans="1:12" x14ac:dyDescent="0.25">
      <c r="A20" s="38">
        <f t="shared" si="1"/>
        <v>9</v>
      </c>
      <c r="B20" s="39" t="s">
        <v>55</v>
      </c>
      <c r="C20" s="38" t="s">
        <v>13</v>
      </c>
      <c r="D20" s="37">
        <v>0.84</v>
      </c>
      <c r="E20" s="34">
        <f>'03'!K20</f>
        <v>300</v>
      </c>
      <c r="F20" s="36">
        <f>'03'!L20</f>
        <v>252</v>
      </c>
      <c r="G20" s="38"/>
      <c r="H20" s="37"/>
      <c r="I20" s="38"/>
      <c r="J20" s="37">
        <f t="shared" si="2"/>
        <v>0</v>
      </c>
      <c r="K20" s="34">
        <f t="shared" si="0"/>
        <v>300</v>
      </c>
      <c r="L20" s="37">
        <f t="shared" si="0"/>
        <v>252</v>
      </c>
    </row>
    <row r="21" spans="1:12" x14ac:dyDescent="0.25">
      <c r="A21" s="38">
        <f t="shared" si="1"/>
        <v>10</v>
      </c>
      <c r="B21" s="39" t="s">
        <v>26</v>
      </c>
      <c r="C21" s="40" t="s">
        <v>13</v>
      </c>
      <c r="D21" s="37">
        <v>32.07</v>
      </c>
      <c r="E21" s="34">
        <f>'03'!K21</f>
        <v>1</v>
      </c>
      <c r="F21" s="36">
        <f>'03'!L21</f>
        <v>32.07</v>
      </c>
      <c r="G21" s="38"/>
      <c r="H21" s="37"/>
      <c r="I21" s="38"/>
      <c r="J21" s="37">
        <f t="shared" si="2"/>
        <v>0</v>
      </c>
      <c r="K21" s="34">
        <f t="shared" si="0"/>
        <v>1</v>
      </c>
      <c r="L21" s="37">
        <f t="shared" si="0"/>
        <v>32.07</v>
      </c>
    </row>
    <row r="22" spans="1:12" x14ac:dyDescent="0.25">
      <c r="A22" s="38">
        <f t="shared" si="1"/>
        <v>11</v>
      </c>
      <c r="B22" s="39" t="s">
        <v>27</v>
      </c>
      <c r="C22" s="40" t="s">
        <v>13</v>
      </c>
      <c r="D22" s="37">
        <v>32.07</v>
      </c>
      <c r="E22" s="34">
        <f>'03'!K22</f>
        <v>1</v>
      </c>
      <c r="F22" s="36">
        <f>'03'!L22</f>
        <v>32.07</v>
      </c>
      <c r="G22" s="38"/>
      <c r="H22" s="37"/>
      <c r="I22" s="38"/>
      <c r="J22" s="37">
        <f t="shared" si="2"/>
        <v>0</v>
      </c>
      <c r="K22" s="34">
        <f t="shared" si="0"/>
        <v>1</v>
      </c>
      <c r="L22" s="37">
        <f t="shared" si="0"/>
        <v>32.07</v>
      </c>
    </row>
    <row r="23" spans="1:12" ht="22.5" customHeight="1" x14ac:dyDescent="0.25">
      <c r="A23" s="38">
        <f t="shared" si="1"/>
        <v>12</v>
      </c>
      <c r="B23" s="39" t="s">
        <v>98</v>
      </c>
      <c r="C23" s="40" t="s">
        <v>13</v>
      </c>
      <c r="D23" s="36">
        <v>1</v>
      </c>
      <c r="E23" s="34">
        <f>'03'!K23</f>
        <v>3</v>
      </c>
      <c r="F23" s="36">
        <f>'03'!L23</f>
        <v>3</v>
      </c>
      <c r="G23" s="38"/>
      <c r="H23" s="37"/>
      <c r="I23" s="38"/>
      <c r="J23" s="37">
        <f t="shared" si="2"/>
        <v>0</v>
      </c>
      <c r="K23" s="34">
        <f t="shared" si="0"/>
        <v>3</v>
      </c>
      <c r="L23" s="37">
        <f t="shared" si="0"/>
        <v>3</v>
      </c>
    </row>
    <row r="24" spans="1:12" x14ac:dyDescent="0.25">
      <c r="A24" s="38">
        <f t="shared" si="1"/>
        <v>13</v>
      </c>
      <c r="B24" s="39" t="s">
        <v>11</v>
      </c>
      <c r="C24" s="40" t="s">
        <v>13</v>
      </c>
      <c r="D24" s="37">
        <v>5.2</v>
      </c>
      <c r="E24" s="34">
        <f>'03'!K24</f>
        <v>70</v>
      </c>
      <c r="F24" s="36">
        <f>'03'!L24</f>
        <v>364</v>
      </c>
      <c r="G24" s="38"/>
      <c r="H24" s="37"/>
      <c r="I24" s="38">
        <v>70</v>
      </c>
      <c r="J24" s="37">
        <f t="shared" si="2"/>
        <v>364</v>
      </c>
      <c r="K24" s="34">
        <f t="shared" si="0"/>
        <v>0</v>
      </c>
      <c r="L24" s="37">
        <f t="shared" si="0"/>
        <v>0</v>
      </c>
    </row>
    <row r="25" spans="1:12" ht="21" customHeight="1" x14ac:dyDescent="0.25">
      <c r="A25" s="38">
        <f t="shared" si="1"/>
        <v>14</v>
      </c>
      <c r="B25" s="39" t="s">
        <v>28</v>
      </c>
      <c r="C25" s="40" t="s">
        <v>13</v>
      </c>
      <c r="D25" s="37">
        <v>8.15</v>
      </c>
      <c r="E25" s="34">
        <f>'03'!K25</f>
        <v>142</v>
      </c>
      <c r="F25" s="36">
        <f>'03'!L25</f>
        <v>1157.3000000000002</v>
      </c>
      <c r="G25" s="38"/>
      <c r="H25" s="37"/>
      <c r="I25" s="38"/>
      <c r="J25" s="37">
        <f t="shared" si="2"/>
        <v>0</v>
      </c>
      <c r="K25" s="34">
        <f t="shared" si="0"/>
        <v>142</v>
      </c>
      <c r="L25" s="37">
        <f t="shared" si="0"/>
        <v>1157.3000000000002</v>
      </c>
    </row>
    <row r="26" spans="1:12" x14ac:dyDescent="0.25">
      <c r="A26" s="38">
        <f t="shared" si="1"/>
        <v>15</v>
      </c>
      <c r="B26" s="39" t="s">
        <v>56</v>
      </c>
      <c r="C26" s="38" t="s">
        <v>13</v>
      </c>
      <c r="D26" s="37">
        <v>229.6</v>
      </c>
      <c r="E26" s="34">
        <f>'03'!K26</f>
        <v>2</v>
      </c>
      <c r="F26" s="36">
        <f>'03'!L26</f>
        <v>459.2</v>
      </c>
      <c r="G26" s="38"/>
      <c r="H26" s="37"/>
      <c r="I26" s="38"/>
      <c r="J26" s="37">
        <f t="shared" si="2"/>
        <v>0</v>
      </c>
      <c r="K26" s="34">
        <f t="shared" si="0"/>
        <v>2</v>
      </c>
      <c r="L26" s="37">
        <f t="shared" si="0"/>
        <v>459.2</v>
      </c>
    </row>
    <row r="27" spans="1:12" x14ac:dyDescent="0.25">
      <c r="A27" s="38">
        <f t="shared" si="1"/>
        <v>16</v>
      </c>
      <c r="B27" s="39" t="s">
        <v>29</v>
      </c>
      <c r="C27" s="40" t="s">
        <v>13</v>
      </c>
      <c r="D27" s="37">
        <v>5.84</v>
      </c>
      <c r="E27" s="34">
        <f>'03'!K27</f>
        <v>100</v>
      </c>
      <c r="F27" s="36">
        <f>'03'!L27</f>
        <v>584</v>
      </c>
      <c r="G27" s="38"/>
      <c r="H27" s="37"/>
      <c r="I27" s="38"/>
      <c r="J27" s="37">
        <f t="shared" si="2"/>
        <v>0</v>
      </c>
      <c r="K27" s="34">
        <f t="shared" si="0"/>
        <v>100</v>
      </c>
      <c r="L27" s="37">
        <f t="shared" si="0"/>
        <v>584</v>
      </c>
    </row>
    <row r="28" spans="1:12" x14ac:dyDescent="0.25">
      <c r="A28" s="38">
        <f t="shared" si="1"/>
        <v>17</v>
      </c>
      <c r="B28" s="39" t="s">
        <v>57</v>
      </c>
      <c r="C28" s="38" t="s">
        <v>14</v>
      </c>
      <c r="D28" s="37">
        <v>143.24</v>
      </c>
      <c r="E28" s="34">
        <f>'03'!K28</f>
        <v>1</v>
      </c>
      <c r="F28" s="36">
        <f>'03'!L28</f>
        <v>143.24</v>
      </c>
      <c r="G28" s="38"/>
      <c r="H28" s="37"/>
      <c r="I28" s="38"/>
      <c r="J28" s="37">
        <f t="shared" si="2"/>
        <v>0</v>
      </c>
      <c r="K28" s="34">
        <f t="shared" ref="K28:L64" si="3">E28+G28-I28</f>
        <v>1</v>
      </c>
      <c r="L28" s="37">
        <f t="shared" si="3"/>
        <v>143.24</v>
      </c>
    </row>
    <row r="29" spans="1:12" x14ac:dyDescent="0.25">
      <c r="A29" s="38">
        <f t="shared" si="1"/>
        <v>18</v>
      </c>
      <c r="B29" s="39" t="s">
        <v>59</v>
      </c>
      <c r="C29" s="38" t="s">
        <v>13</v>
      </c>
      <c r="D29" s="37">
        <v>31</v>
      </c>
      <c r="E29" s="34">
        <f>'03'!K29</f>
        <v>1</v>
      </c>
      <c r="F29" s="36">
        <f>'03'!L29</f>
        <v>31</v>
      </c>
      <c r="G29" s="38"/>
      <c r="H29" s="37"/>
      <c r="I29" s="38"/>
      <c r="J29" s="37">
        <f t="shared" si="2"/>
        <v>0</v>
      </c>
      <c r="K29" s="34">
        <f t="shared" si="3"/>
        <v>1</v>
      </c>
      <c r="L29" s="37">
        <f t="shared" si="3"/>
        <v>31</v>
      </c>
    </row>
    <row r="30" spans="1:12" x14ac:dyDescent="0.25">
      <c r="A30" s="38">
        <f t="shared" si="1"/>
        <v>19</v>
      </c>
      <c r="B30" s="39" t="s">
        <v>60</v>
      </c>
      <c r="C30" s="38" t="s">
        <v>13</v>
      </c>
      <c r="D30" s="37">
        <v>30</v>
      </c>
      <c r="E30" s="34">
        <f>'03'!K30</f>
        <v>1</v>
      </c>
      <c r="F30" s="36">
        <f>'03'!L30</f>
        <v>30</v>
      </c>
      <c r="G30" s="38"/>
      <c r="H30" s="37"/>
      <c r="I30" s="38"/>
      <c r="J30" s="37">
        <f t="shared" si="2"/>
        <v>0</v>
      </c>
      <c r="K30" s="34">
        <f t="shared" si="3"/>
        <v>1</v>
      </c>
      <c r="L30" s="37">
        <f t="shared" si="3"/>
        <v>30</v>
      </c>
    </row>
    <row r="31" spans="1:12" x14ac:dyDescent="0.25">
      <c r="A31" s="38">
        <f t="shared" si="1"/>
        <v>20</v>
      </c>
      <c r="B31" s="39" t="s">
        <v>78</v>
      </c>
      <c r="C31" s="38" t="s">
        <v>13</v>
      </c>
      <c r="D31" s="37">
        <v>1</v>
      </c>
      <c r="E31" s="34">
        <f>'03'!K31</f>
        <v>3</v>
      </c>
      <c r="F31" s="36">
        <f>'03'!L31</f>
        <v>3</v>
      </c>
      <c r="G31" s="38"/>
      <c r="H31" s="37"/>
      <c r="I31" s="38"/>
      <c r="J31" s="37">
        <f t="shared" si="2"/>
        <v>0</v>
      </c>
      <c r="K31" s="34">
        <f t="shared" si="3"/>
        <v>3</v>
      </c>
      <c r="L31" s="37">
        <f t="shared" si="3"/>
        <v>3</v>
      </c>
    </row>
    <row r="32" spans="1:12" x14ac:dyDescent="0.25">
      <c r="A32" s="38">
        <f t="shared" si="1"/>
        <v>21</v>
      </c>
      <c r="B32" s="39" t="s">
        <v>61</v>
      </c>
      <c r="C32" s="38" t="s">
        <v>14</v>
      </c>
      <c r="D32" s="37">
        <v>302</v>
      </c>
      <c r="E32" s="34">
        <f>'03'!K32</f>
        <v>0</v>
      </c>
      <c r="F32" s="36">
        <f>'03'!L32</f>
        <v>0</v>
      </c>
      <c r="G32" s="38"/>
      <c r="H32" s="37"/>
      <c r="I32" s="38"/>
      <c r="J32" s="37">
        <f t="shared" si="2"/>
        <v>0</v>
      </c>
      <c r="K32" s="34">
        <f t="shared" si="3"/>
        <v>0</v>
      </c>
      <c r="L32" s="37">
        <f t="shared" si="3"/>
        <v>0</v>
      </c>
    </row>
    <row r="33" spans="1:12" x14ac:dyDescent="0.25">
      <c r="A33" s="38">
        <f t="shared" si="1"/>
        <v>22</v>
      </c>
      <c r="B33" s="39" t="s">
        <v>77</v>
      </c>
      <c r="C33" s="38" t="s">
        <v>13</v>
      </c>
      <c r="D33" s="37">
        <v>1</v>
      </c>
      <c r="E33" s="34">
        <f>'03'!K33</f>
        <v>2</v>
      </c>
      <c r="F33" s="36">
        <f>'03'!L33</f>
        <v>2</v>
      </c>
      <c r="G33" s="38"/>
      <c r="H33" s="37"/>
      <c r="I33" s="38"/>
      <c r="J33" s="37">
        <f t="shared" si="2"/>
        <v>0</v>
      </c>
      <c r="K33" s="34">
        <f t="shared" si="3"/>
        <v>2</v>
      </c>
      <c r="L33" s="37">
        <f t="shared" si="3"/>
        <v>2</v>
      </c>
    </row>
    <row r="34" spans="1:12" x14ac:dyDescent="0.25">
      <c r="A34" s="38">
        <f t="shared" si="1"/>
        <v>23</v>
      </c>
      <c r="B34" s="39" t="s">
        <v>62</v>
      </c>
      <c r="C34" s="38" t="s">
        <v>13</v>
      </c>
      <c r="D34" s="37">
        <v>1.4</v>
      </c>
      <c r="E34" s="34">
        <f>'03'!K34</f>
        <v>20</v>
      </c>
      <c r="F34" s="36">
        <f>'03'!L34</f>
        <v>28</v>
      </c>
      <c r="G34" s="38"/>
      <c r="H34" s="37"/>
      <c r="I34" s="38"/>
      <c r="J34" s="37">
        <f t="shared" si="2"/>
        <v>0</v>
      </c>
      <c r="K34" s="34">
        <f t="shared" si="3"/>
        <v>20</v>
      </c>
      <c r="L34" s="37">
        <f t="shared" si="3"/>
        <v>28</v>
      </c>
    </row>
    <row r="35" spans="1:12" x14ac:dyDescent="0.25">
      <c r="A35" s="38">
        <f t="shared" si="1"/>
        <v>24</v>
      </c>
      <c r="B35" s="39" t="s">
        <v>99</v>
      </c>
      <c r="C35" s="38" t="s">
        <v>13</v>
      </c>
      <c r="D35" s="36">
        <v>1</v>
      </c>
      <c r="E35" s="34">
        <f>'03'!K35</f>
        <v>0</v>
      </c>
      <c r="F35" s="36">
        <f>'03'!L35</f>
        <v>0</v>
      </c>
      <c r="G35" s="38"/>
      <c r="H35" s="37"/>
      <c r="I35" s="38"/>
      <c r="J35" s="37">
        <f t="shared" si="2"/>
        <v>0</v>
      </c>
      <c r="K35" s="34">
        <f t="shared" si="3"/>
        <v>0</v>
      </c>
      <c r="L35" s="37">
        <f t="shared" si="3"/>
        <v>0</v>
      </c>
    </row>
    <row r="36" spans="1:12" ht="20.25" customHeight="1" x14ac:dyDescent="0.25">
      <c r="A36" s="38">
        <f t="shared" si="1"/>
        <v>25</v>
      </c>
      <c r="B36" s="39" t="s">
        <v>100</v>
      </c>
      <c r="C36" s="38" t="s">
        <v>13</v>
      </c>
      <c r="D36" s="36">
        <v>1</v>
      </c>
      <c r="E36" s="34">
        <f>'03'!K36</f>
        <v>2</v>
      </c>
      <c r="F36" s="36">
        <f>'03'!L36</f>
        <v>2</v>
      </c>
      <c r="G36" s="38"/>
      <c r="H36" s="37"/>
      <c r="I36" s="38"/>
      <c r="J36" s="37">
        <f t="shared" si="2"/>
        <v>0</v>
      </c>
      <c r="K36" s="34">
        <f t="shared" si="3"/>
        <v>2</v>
      </c>
      <c r="L36" s="37">
        <f t="shared" si="3"/>
        <v>2</v>
      </c>
    </row>
    <row r="37" spans="1:12" x14ac:dyDescent="0.25">
      <c r="A37" s="38">
        <f t="shared" si="1"/>
        <v>26</v>
      </c>
      <c r="B37" s="39" t="s">
        <v>63</v>
      </c>
      <c r="C37" s="38" t="s">
        <v>13</v>
      </c>
      <c r="D37" s="37">
        <v>50.5</v>
      </c>
      <c r="E37" s="34">
        <f>'03'!K37</f>
        <v>10</v>
      </c>
      <c r="F37" s="36">
        <f>'03'!L37</f>
        <v>505</v>
      </c>
      <c r="G37" s="38"/>
      <c r="H37" s="37"/>
      <c r="I37" s="38"/>
      <c r="J37" s="37">
        <f t="shared" si="2"/>
        <v>0</v>
      </c>
      <c r="K37" s="34">
        <f t="shared" si="3"/>
        <v>10</v>
      </c>
      <c r="L37" s="37">
        <f t="shared" si="3"/>
        <v>505</v>
      </c>
    </row>
    <row r="38" spans="1:12" x14ac:dyDescent="0.25">
      <c r="A38" s="38">
        <f t="shared" si="1"/>
        <v>27</v>
      </c>
      <c r="B38" s="39" t="s">
        <v>80</v>
      </c>
      <c r="C38" s="38" t="s">
        <v>13</v>
      </c>
      <c r="D38" s="37">
        <v>1</v>
      </c>
      <c r="E38" s="34">
        <f>'03'!K38</f>
        <v>1</v>
      </c>
      <c r="F38" s="36">
        <f>'03'!L38</f>
        <v>1</v>
      </c>
      <c r="G38" s="38"/>
      <c r="H38" s="37"/>
      <c r="I38" s="38"/>
      <c r="J38" s="37">
        <f t="shared" si="2"/>
        <v>0</v>
      </c>
      <c r="K38" s="34">
        <f t="shared" si="3"/>
        <v>1</v>
      </c>
      <c r="L38" s="37">
        <f t="shared" si="3"/>
        <v>1</v>
      </c>
    </row>
    <row r="39" spans="1:12" x14ac:dyDescent="0.25">
      <c r="A39" s="38">
        <f t="shared" si="1"/>
        <v>28</v>
      </c>
      <c r="B39" s="39" t="s">
        <v>81</v>
      </c>
      <c r="C39" s="38" t="s">
        <v>13</v>
      </c>
      <c r="D39" s="37">
        <v>1</v>
      </c>
      <c r="E39" s="34">
        <f>'03'!K39</f>
        <v>1</v>
      </c>
      <c r="F39" s="36">
        <f>'03'!L39</f>
        <v>1</v>
      </c>
      <c r="G39" s="38"/>
      <c r="H39" s="37"/>
      <c r="I39" s="38"/>
      <c r="J39" s="37">
        <f t="shared" si="2"/>
        <v>0</v>
      </c>
      <c r="K39" s="34">
        <f t="shared" si="3"/>
        <v>1</v>
      </c>
      <c r="L39" s="37">
        <f t="shared" si="3"/>
        <v>1</v>
      </c>
    </row>
    <row r="40" spans="1:12" ht="21.75" customHeight="1" x14ac:dyDescent="0.25">
      <c r="A40" s="38">
        <f t="shared" si="1"/>
        <v>29</v>
      </c>
      <c r="B40" s="39" t="s">
        <v>101</v>
      </c>
      <c r="C40" s="38" t="s">
        <v>13</v>
      </c>
      <c r="D40" s="36">
        <v>1</v>
      </c>
      <c r="E40" s="34">
        <f>'03'!K40</f>
        <v>1</v>
      </c>
      <c r="F40" s="36">
        <f>'03'!L40</f>
        <v>1</v>
      </c>
      <c r="G40" s="38"/>
      <c r="H40" s="37"/>
      <c r="I40" s="38"/>
      <c r="J40" s="37">
        <f t="shared" si="2"/>
        <v>0</v>
      </c>
      <c r="K40" s="34">
        <f t="shared" si="3"/>
        <v>1</v>
      </c>
      <c r="L40" s="37">
        <f t="shared" si="3"/>
        <v>1</v>
      </c>
    </row>
    <row r="41" spans="1:12" x14ac:dyDescent="0.25">
      <c r="A41" s="38">
        <f t="shared" si="1"/>
        <v>30</v>
      </c>
      <c r="B41" s="39" t="s">
        <v>64</v>
      </c>
      <c r="C41" s="38" t="s">
        <v>13</v>
      </c>
      <c r="D41" s="37">
        <v>8.5</v>
      </c>
      <c r="E41" s="34">
        <f>'03'!K41</f>
        <v>9</v>
      </c>
      <c r="F41" s="36">
        <f>'03'!L41</f>
        <v>76.5</v>
      </c>
      <c r="G41" s="38"/>
      <c r="H41" s="37"/>
      <c r="I41" s="38"/>
      <c r="J41" s="37">
        <f t="shared" si="2"/>
        <v>0</v>
      </c>
      <c r="K41" s="34">
        <f t="shared" si="3"/>
        <v>9</v>
      </c>
      <c r="L41" s="37">
        <f t="shared" si="3"/>
        <v>76.5</v>
      </c>
    </row>
    <row r="42" spans="1:12" x14ac:dyDescent="0.25">
      <c r="A42" s="38">
        <f t="shared" si="1"/>
        <v>31</v>
      </c>
      <c r="B42" s="39" t="s">
        <v>82</v>
      </c>
      <c r="C42" s="38" t="s">
        <v>14</v>
      </c>
      <c r="D42" s="37">
        <v>1</v>
      </c>
      <c r="E42" s="34">
        <f>'03'!K42</f>
        <v>1</v>
      </c>
      <c r="F42" s="36">
        <f>'03'!L42</f>
        <v>1</v>
      </c>
      <c r="G42" s="38"/>
      <c r="H42" s="37"/>
      <c r="I42" s="38"/>
      <c r="J42" s="37">
        <f t="shared" si="2"/>
        <v>0</v>
      </c>
      <c r="K42" s="34">
        <f t="shared" si="3"/>
        <v>1</v>
      </c>
      <c r="L42" s="37">
        <f t="shared" si="3"/>
        <v>1</v>
      </c>
    </row>
    <row r="43" spans="1:12" x14ac:dyDescent="0.25">
      <c r="A43" s="38">
        <f t="shared" si="1"/>
        <v>32</v>
      </c>
      <c r="B43" s="39" t="s">
        <v>102</v>
      </c>
      <c r="C43" s="38" t="s">
        <v>13</v>
      </c>
      <c r="D43" s="36">
        <v>1</v>
      </c>
      <c r="E43" s="34">
        <f>'03'!K43</f>
        <v>3</v>
      </c>
      <c r="F43" s="36">
        <f>'03'!L43</f>
        <v>3</v>
      </c>
      <c r="G43" s="38"/>
      <c r="H43" s="37"/>
      <c r="I43" s="38"/>
      <c r="J43" s="37">
        <f t="shared" si="2"/>
        <v>0</v>
      </c>
      <c r="K43" s="34">
        <f t="shared" si="3"/>
        <v>3</v>
      </c>
      <c r="L43" s="37">
        <f t="shared" si="3"/>
        <v>3</v>
      </c>
    </row>
    <row r="44" spans="1:12" x14ac:dyDescent="0.25">
      <c r="A44" s="38">
        <f t="shared" si="1"/>
        <v>33</v>
      </c>
      <c r="B44" s="39" t="s">
        <v>65</v>
      </c>
      <c r="C44" s="38" t="s">
        <v>13</v>
      </c>
      <c r="D44" s="37">
        <v>45</v>
      </c>
      <c r="E44" s="34">
        <f>'03'!K44</f>
        <v>1</v>
      </c>
      <c r="F44" s="36">
        <f>'03'!L44</f>
        <v>45</v>
      </c>
      <c r="G44" s="38"/>
      <c r="H44" s="37"/>
      <c r="I44" s="38"/>
      <c r="J44" s="37">
        <f t="shared" si="2"/>
        <v>0</v>
      </c>
      <c r="K44" s="34">
        <f t="shared" si="3"/>
        <v>1</v>
      </c>
      <c r="L44" s="37">
        <f t="shared" si="3"/>
        <v>45</v>
      </c>
    </row>
    <row r="45" spans="1:12" x14ac:dyDescent="0.25">
      <c r="A45" s="38">
        <f t="shared" si="1"/>
        <v>34</v>
      </c>
      <c r="B45" s="39" t="s">
        <v>83</v>
      </c>
      <c r="C45" s="38" t="s">
        <v>13</v>
      </c>
      <c r="D45" s="36">
        <v>1</v>
      </c>
      <c r="E45" s="34">
        <f>'03'!K45</f>
        <v>1</v>
      </c>
      <c r="F45" s="36">
        <f>'03'!L45</f>
        <v>1</v>
      </c>
      <c r="G45" s="38"/>
      <c r="H45" s="37"/>
      <c r="I45" s="38">
        <v>1</v>
      </c>
      <c r="J45" s="37">
        <f t="shared" si="2"/>
        <v>1</v>
      </c>
      <c r="K45" s="34">
        <f t="shared" si="3"/>
        <v>0</v>
      </c>
      <c r="L45" s="37">
        <f t="shared" si="3"/>
        <v>0</v>
      </c>
    </row>
    <row r="46" spans="1:12" x14ac:dyDescent="0.25">
      <c r="A46" s="38">
        <f t="shared" si="1"/>
        <v>35</v>
      </c>
      <c r="B46" s="39" t="s">
        <v>30</v>
      </c>
      <c r="C46" s="40" t="s">
        <v>13</v>
      </c>
      <c r="D46" s="37">
        <v>1</v>
      </c>
      <c r="E46" s="34">
        <f>'03'!K46</f>
        <v>16</v>
      </c>
      <c r="F46" s="36">
        <f>'03'!L46</f>
        <v>16</v>
      </c>
      <c r="G46" s="38"/>
      <c r="H46" s="37"/>
      <c r="I46" s="38"/>
      <c r="J46" s="37">
        <f t="shared" si="2"/>
        <v>0</v>
      </c>
      <c r="K46" s="34">
        <f t="shared" si="3"/>
        <v>16</v>
      </c>
      <c r="L46" s="37">
        <f t="shared" si="3"/>
        <v>16</v>
      </c>
    </row>
    <row r="47" spans="1:12" x14ac:dyDescent="0.25">
      <c r="A47" s="38">
        <f t="shared" si="1"/>
        <v>36</v>
      </c>
      <c r="B47" s="39" t="s">
        <v>66</v>
      </c>
      <c r="C47" s="38" t="s">
        <v>13</v>
      </c>
      <c r="D47" s="37">
        <v>8</v>
      </c>
      <c r="E47" s="34">
        <f>'03'!K47</f>
        <v>3</v>
      </c>
      <c r="F47" s="36">
        <f>'03'!L47</f>
        <v>24</v>
      </c>
      <c r="G47" s="38"/>
      <c r="H47" s="37"/>
      <c r="I47" s="38"/>
      <c r="J47" s="37">
        <f t="shared" si="2"/>
        <v>0</v>
      </c>
      <c r="K47" s="34">
        <f t="shared" si="3"/>
        <v>3</v>
      </c>
      <c r="L47" s="37">
        <f t="shared" si="3"/>
        <v>24</v>
      </c>
    </row>
    <row r="48" spans="1:12" x14ac:dyDescent="0.25">
      <c r="A48" s="38">
        <f t="shared" si="1"/>
        <v>37</v>
      </c>
      <c r="B48" s="39" t="s">
        <v>67</v>
      </c>
      <c r="C48" s="38" t="s">
        <v>13</v>
      </c>
      <c r="D48" s="37">
        <v>6.79</v>
      </c>
      <c r="E48" s="34">
        <f>'03'!K48</f>
        <v>1</v>
      </c>
      <c r="F48" s="36">
        <f>'03'!L48</f>
        <v>6.79</v>
      </c>
      <c r="G48" s="38"/>
      <c r="H48" s="37"/>
      <c r="I48" s="38"/>
      <c r="J48" s="37">
        <f t="shared" si="2"/>
        <v>0</v>
      </c>
      <c r="K48" s="34">
        <f t="shared" si="3"/>
        <v>1</v>
      </c>
      <c r="L48" s="37">
        <f t="shared" si="3"/>
        <v>6.79</v>
      </c>
    </row>
    <row r="49" spans="1:12" x14ac:dyDescent="0.25">
      <c r="A49" s="38">
        <f t="shared" si="1"/>
        <v>38</v>
      </c>
      <c r="B49" s="39" t="s">
        <v>31</v>
      </c>
      <c r="C49" s="40" t="s">
        <v>13</v>
      </c>
      <c r="D49" s="37">
        <v>1</v>
      </c>
      <c r="E49" s="34">
        <f>'03'!K49</f>
        <v>107</v>
      </c>
      <c r="F49" s="36">
        <f>'03'!L49</f>
        <v>107</v>
      </c>
      <c r="G49" s="38"/>
      <c r="H49" s="37"/>
      <c r="I49" s="38">
        <v>6</v>
      </c>
      <c r="J49" s="37">
        <f t="shared" si="2"/>
        <v>6</v>
      </c>
      <c r="K49" s="34">
        <f t="shared" si="3"/>
        <v>101</v>
      </c>
      <c r="L49" s="37">
        <f t="shared" si="3"/>
        <v>101</v>
      </c>
    </row>
    <row r="50" spans="1:12" ht="21.75" customHeight="1" x14ac:dyDescent="0.25">
      <c r="A50" s="38">
        <f t="shared" si="1"/>
        <v>39</v>
      </c>
      <c r="B50" s="39" t="s">
        <v>103</v>
      </c>
      <c r="C50" s="40" t="s">
        <v>13</v>
      </c>
      <c r="D50" s="36">
        <v>1</v>
      </c>
      <c r="E50" s="34">
        <f>'03'!K50</f>
        <v>2</v>
      </c>
      <c r="F50" s="36">
        <f>'03'!L50</f>
        <v>2</v>
      </c>
      <c r="G50" s="38"/>
      <c r="H50" s="37"/>
      <c r="I50" s="38"/>
      <c r="J50" s="37">
        <f t="shared" si="2"/>
        <v>0</v>
      </c>
      <c r="K50" s="34">
        <f t="shared" si="3"/>
        <v>2</v>
      </c>
      <c r="L50" s="37">
        <f t="shared" si="3"/>
        <v>2</v>
      </c>
    </row>
    <row r="51" spans="1:12" ht="22.5" customHeight="1" x14ac:dyDescent="0.25">
      <c r="A51" s="38">
        <f t="shared" si="1"/>
        <v>40</v>
      </c>
      <c r="B51" s="39" t="s">
        <v>105</v>
      </c>
      <c r="C51" s="40" t="s">
        <v>13</v>
      </c>
      <c r="D51" s="36">
        <v>1</v>
      </c>
      <c r="E51" s="34">
        <f>'03'!K51</f>
        <v>1</v>
      </c>
      <c r="F51" s="36">
        <f>'03'!L51</f>
        <v>1</v>
      </c>
      <c r="G51" s="38"/>
      <c r="H51" s="37"/>
      <c r="I51" s="38"/>
      <c r="J51" s="37">
        <f t="shared" si="2"/>
        <v>0</v>
      </c>
      <c r="K51" s="34">
        <f t="shared" si="3"/>
        <v>1</v>
      </c>
      <c r="L51" s="37">
        <f t="shared" si="3"/>
        <v>1</v>
      </c>
    </row>
    <row r="52" spans="1:12" ht="22.5" customHeight="1" x14ac:dyDescent="0.25">
      <c r="A52" s="38">
        <f t="shared" si="1"/>
        <v>41</v>
      </c>
      <c r="B52" s="39" t="s">
        <v>68</v>
      </c>
      <c r="C52" s="38" t="s">
        <v>13</v>
      </c>
      <c r="D52" s="37">
        <v>49</v>
      </c>
      <c r="E52" s="34">
        <f>'03'!K52</f>
        <v>1</v>
      </c>
      <c r="F52" s="36">
        <f>'03'!L52</f>
        <v>49</v>
      </c>
      <c r="G52" s="38"/>
      <c r="H52" s="37"/>
      <c r="I52" s="38"/>
      <c r="J52" s="37">
        <f t="shared" si="2"/>
        <v>0</v>
      </c>
      <c r="K52" s="34">
        <f t="shared" si="3"/>
        <v>1</v>
      </c>
      <c r="L52" s="37">
        <f t="shared" si="3"/>
        <v>49</v>
      </c>
    </row>
    <row r="53" spans="1:12" ht="25.5" customHeight="1" x14ac:dyDescent="0.25">
      <c r="A53" s="38">
        <f t="shared" si="1"/>
        <v>42</v>
      </c>
      <c r="B53" s="39" t="s">
        <v>33</v>
      </c>
      <c r="C53" s="40" t="s">
        <v>13</v>
      </c>
      <c r="D53" s="37">
        <v>1</v>
      </c>
      <c r="E53" s="34">
        <f>'03'!K53</f>
        <v>1</v>
      </c>
      <c r="F53" s="36">
        <f>'03'!L53</f>
        <v>1</v>
      </c>
      <c r="G53" s="38"/>
      <c r="H53" s="37"/>
      <c r="I53" s="38"/>
      <c r="J53" s="37">
        <f t="shared" si="2"/>
        <v>0</v>
      </c>
      <c r="K53" s="34">
        <f t="shared" si="3"/>
        <v>1</v>
      </c>
      <c r="L53" s="37">
        <f t="shared" si="3"/>
        <v>1</v>
      </c>
    </row>
    <row r="54" spans="1:12" ht="24.75" customHeight="1" x14ac:dyDescent="0.25">
      <c r="A54" s="38">
        <f t="shared" si="1"/>
        <v>43</v>
      </c>
      <c r="B54" s="39" t="s">
        <v>85</v>
      </c>
      <c r="C54" s="38" t="s">
        <v>13</v>
      </c>
      <c r="D54" s="37">
        <v>1</v>
      </c>
      <c r="E54" s="34">
        <f>'03'!K54</f>
        <v>4</v>
      </c>
      <c r="F54" s="36">
        <f>'03'!L54</f>
        <v>4</v>
      </c>
      <c r="G54" s="38"/>
      <c r="H54" s="37"/>
      <c r="I54" s="38"/>
      <c r="J54" s="37">
        <f t="shared" si="2"/>
        <v>0</v>
      </c>
      <c r="K54" s="34">
        <f t="shared" si="3"/>
        <v>4</v>
      </c>
      <c r="L54" s="37">
        <f t="shared" si="3"/>
        <v>4</v>
      </c>
    </row>
    <row r="55" spans="1:12" ht="28.5" customHeight="1" x14ac:dyDescent="0.25">
      <c r="A55" s="38">
        <f t="shared" si="1"/>
        <v>44</v>
      </c>
      <c r="B55" s="39" t="s">
        <v>70</v>
      </c>
      <c r="C55" s="38" t="s">
        <v>13</v>
      </c>
      <c r="D55" s="37">
        <v>141</v>
      </c>
      <c r="E55" s="34">
        <f>'03'!K55</f>
        <v>1</v>
      </c>
      <c r="F55" s="36">
        <f>'03'!L55</f>
        <v>141</v>
      </c>
      <c r="G55" s="38"/>
      <c r="H55" s="37"/>
      <c r="I55" s="38"/>
      <c r="J55" s="37">
        <f t="shared" si="2"/>
        <v>0</v>
      </c>
      <c r="K55" s="34">
        <f t="shared" si="3"/>
        <v>1</v>
      </c>
      <c r="L55" s="37">
        <f t="shared" si="3"/>
        <v>141</v>
      </c>
    </row>
    <row r="56" spans="1:12" ht="27" customHeight="1" x14ac:dyDescent="0.25">
      <c r="A56" s="38">
        <f t="shared" si="1"/>
        <v>45</v>
      </c>
      <c r="B56" s="39" t="s">
        <v>71</v>
      </c>
      <c r="C56" s="38" t="s">
        <v>14</v>
      </c>
      <c r="D56" s="37">
        <v>41.55</v>
      </c>
      <c r="E56" s="34">
        <f>'03'!K56</f>
        <v>1</v>
      </c>
      <c r="F56" s="36">
        <f>'03'!L56</f>
        <v>41.55</v>
      </c>
      <c r="G56" s="38"/>
      <c r="H56" s="37"/>
      <c r="I56" s="38"/>
      <c r="J56" s="37">
        <f t="shared" si="2"/>
        <v>0</v>
      </c>
      <c r="K56" s="34">
        <f t="shared" si="3"/>
        <v>1</v>
      </c>
      <c r="L56" s="37">
        <f t="shared" si="3"/>
        <v>41.55</v>
      </c>
    </row>
    <row r="57" spans="1:12" ht="21.75" customHeight="1" x14ac:dyDescent="0.25">
      <c r="A57" s="38">
        <f t="shared" si="1"/>
        <v>46</v>
      </c>
      <c r="B57" s="39" t="s">
        <v>72</v>
      </c>
      <c r="C57" s="38" t="s">
        <v>14</v>
      </c>
      <c r="D57" s="37">
        <v>57</v>
      </c>
      <c r="E57" s="34">
        <f>'03'!K57</f>
        <v>1</v>
      </c>
      <c r="F57" s="36">
        <f>'03'!L57</f>
        <v>57</v>
      </c>
      <c r="G57" s="38"/>
      <c r="H57" s="37"/>
      <c r="I57" s="38"/>
      <c r="J57" s="37">
        <f t="shared" si="2"/>
        <v>0</v>
      </c>
      <c r="K57" s="34">
        <f t="shared" si="3"/>
        <v>1</v>
      </c>
      <c r="L57" s="37">
        <f t="shared" si="3"/>
        <v>57</v>
      </c>
    </row>
    <row r="58" spans="1:12" ht="24" customHeight="1" x14ac:dyDescent="0.25">
      <c r="A58" s="38">
        <f t="shared" si="1"/>
        <v>47</v>
      </c>
      <c r="B58" s="39" t="s">
        <v>34</v>
      </c>
      <c r="C58" s="40" t="s">
        <v>13</v>
      </c>
      <c r="D58" s="37">
        <v>1</v>
      </c>
      <c r="E58" s="34">
        <f>'03'!K58</f>
        <v>26</v>
      </c>
      <c r="F58" s="36">
        <f>'03'!L58</f>
        <v>26</v>
      </c>
      <c r="G58" s="38"/>
      <c r="H58" s="37"/>
      <c r="I58" s="38"/>
      <c r="J58" s="37">
        <f t="shared" si="2"/>
        <v>0</v>
      </c>
      <c r="K58" s="34">
        <f t="shared" si="3"/>
        <v>26</v>
      </c>
      <c r="L58" s="37">
        <f t="shared" si="3"/>
        <v>26</v>
      </c>
    </row>
    <row r="59" spans="1:12" ht="24.75" customHeight="1" x14ac:dyDescent="0.25">
      <c r="A59" s="38">
        <f t="shared" si="1"/>
        <v>48</v>
      </c>
      <c r="B59" s="39" t="s">
        <v>95</v>
      </c>
      <c r="C59" s="38" t="s">
        <v>13</v>
      </c>
      <c r="D59" s="37">
        <v>1.3</v>
      </c>
      <c r="E59" s="34">
        <f>'03'!K59</f>
        <v>0</v>
      </c>
      <c r="F59" s="36">
        <f>'03'!L59</f>
        <v>0</v>
      </c>
      <c r="G59" s="38"/>
      <c r="H59" s="37"/>
      <c r="I59" s="38"/>
      <c r="J59" s="37">
        <f t="shared" si="2"/>
        <v>0</v>
      </c>
      <c r="K59" s="34">
        <f t="shared" si="3"/>
        <v>0</v>
      </c>
      <c r="L59" s="37">
        <f t="shared" si="3"/>
        <v>0</v>
      </c>
    </row>
    <row r="60" spans="1:12" ht="27" customHeight="1" x14ac:dyDescent="0.25">
      <c r="A60" s="38">
        <f t="shared" si="1"/>
        <v>49</v>
      </c>
      <c r="B60" s="39" t="s">
        <v>73</v>
      </c>
      <c r="C60" s="38" t="s">
        <v>13</v>
      </c>
      <c r="D60" s="37">
        <v>6.5</v>
      </c>
      <c r="E60" s="34">
        <f>'03'!K60</f>
        <v>6</v>
      </c>
      <c r="F60" s="36">
        <f>'03'!L60</f>
        <v>39</v>
      </c>
      <c r="G60" s="38"/>
      <c r="H60" s="37"/>
      <c r="I60" s="38"/>
      <c r="J60" s="37">
        <f t="shared" si="2"/>
        <v>0</v>
      </c>
      <c r="K60" s="34">
        <f t="shared" si="3"/>
        <v>6</v>
      </c>
      <c r="L60" s="37">
        <f t="shared" si="3"/>
        <v>39</v>
      </c>
    </row>
    <row r="61" spans="1:12" ht="30.75" customHeight="1" x14ac:dyDescent="0.25">
      <c r="A61" s="38">
        <f t="shared" si="1"/>
        <v>50</v>
      </c>
      <c r="B61" s="39" t="s">
        <v>12</v>
      </c>
      <c r="C61" s="40" t="s">
        <v>13</v>
      </c>
      <c r="D61" s="37">
        <v>1.61</v>
      </c>
      <c r="E61" s="34">
        <f>'03'!K61</f>
        <v>103</v>
      </c>
      <c r="F61" s="36">
        <f>'03'!L61</f>
        <v>165.83000000000007</v>
      </c>
      <c r="G61" s="38"/>
      <c r="H61" s="37"/>
      <c r="I61" s="38">
        <v>50</v>
      </c>
      <c r="J61" s="37">
        <f t="shared" si="2"/>
        <v>80.5</v>
      </c>
      <c r="K61" s="34">
        <f t="shared" si="3"/>
        <v>53</v>
      </c>
      <c r="L61" s="37">
        <f t="shared" si="3"/>
        <v>85.330000000000069</v>
      </c>
    </row>
    <row r="62" spans="1:12" ht="28.5" customHeight="1" x14ac:dyDescent="0.25">
      <c r="A62" s="38">
        <f t="shared" si="1"/>
        <v>51</v>
      </c>
      <c r="B62" s="39" t="s">
        <v>74</v>
      </c>
      <c r="C62" s="38" t="s">
        <v>13</v>
      </c>
      <c r="D62" s="37">
        <v>5.8888888000000001</v>
      </c>
      <c r="E62" s="34">
        <f>'03'!K62</f>
        <v>5</v>
      </c>
      <c r="F62" s="36">
        <f>'03'!L62</f>
        <v>29.444443999999997</v>
      </c>
      <c r="G62" s="38"/>
      <c r="H62" s="37"/>
      <c r="I62" s="38"/>
      <c r="J62" s="37">
        <f t="shared" si="2"/>
        <v>0</v>
      </c>
      <c r="K62" s="34">
        <f t="shared" si="3"/>
        <v>5</v>
      </c>
      <c r="L62" s="37">
        <f t="shared" si="3"/>
        <v>29.444443999999997</v>
      </c>
    </row>
    <row r="63" spans="1:12" ht="30.75" customHeight="1" x14ac:dyDescent="0.25">
      <c r="A63" s="38">
        <f t="shared" si="1"/>
        <v>52</v>
      </c>
      <c r="B63" s="39" t="s">
        <v>104</v>
      </c>
      <c r="C63" s="38" t="s">
        <v>13</v>
      </c>
      <c r="D63" s="36">
        <v>1</v>
      </c>
      <c r="E63" s="34">
        <f>'03'!K63</f>
        <v>1</v>
      </c>
      <c r="F63" s="36">
        <f>'03'!L63</f>
        <v>1</v>
      </c>
      <c r="G63" s="38"/>
      <c r="H63" s="37"/>
      <c r="I63" s="38"/>
      <c r="J63" s="37">
        <f t="shared" si="2"/>
        <v>0</v>
      </c>
      <c r="K63" s="34">
        <f t="shared" si="3"/>
        <v>1</v>
      </c>
      <c r="L63" s="37">
        <f t="shared" si="3"/>
        <v>1</v>
      </c>
    </row>
    <row r="64" spans="1:12" ht="27.75" customHeight="1" x14ac:dyDescent="0.25">
      <c r="A64" s="38">
        <f t="shared" si="1"/>
        <v>53</v>
      </c>
      <c r="B64" s="39" t="s">
        <v>35</v>
      </c>
      <c r="C64" s="40" t="s">
        <v>13</v>
      </c>
      <c r="D64" s="37">
        <v>1</v>
      </c>
      <c r="E64" s="34">
        <f>'03'!K64</f>
        <v>0</v>
      </c>
      <c r="F64" s="36">
        <f>'03'!L64</f>
        <v>0</v>
      </c>
      <c r="G64" s="38"/>
      <c r="H64" s="37"/>
      <c r="I64" s="38"/>
      <c r="J64" s="37">
        <f t="shared" si="2"/>
        <v>0</v>
      </c>
      <c r="K64" s="34">
        <f t="shared" si="3"/>
        <v>0</v>
      </c>
      <c r="L64" s="37">
        <f t="shared" si="3"/>
        <v>0</v>
      </c>
    </row>
    <row r="65" spans="1:12" ht="32.25" customHeight="1" x14ac:dyDescent="0.25">
      <c r="A65" s="41"/>
      <c r="B65" s="42" t="s">
        <v>15</v>
      </c>
      <c r="C65" s="41"/>
      <c r="D65" s="43"/>
      <c r="E65" s="41">
        <f t="shared" ref="E65:K65" si="4">SUM(E12:E64)</f>
        <v>1015</v>
      </c>
      <c r="F65" s="43">
        <f t="shared" si="4"/>
        <v>7565.3352439999999</v>
      </c>
      <c r="G65" s="41">
        <f t="shared" si="4"/>
        <v>0</v>
      </c>
      <c r="H65" s="43">
        <f t="shared" si="4"/>
        <v>0</v>
      </c>
      <c r="I65" s="41">
        <f t="shared" si="4"/>
        <v>129</v>
      </c>
      <c r="J65" s="43">
        <f t="shared" si="4"/>
        <v>638.5</v>
      </c>
      <c r="K65" s="41">
        <f t="shared" si="4"/>
        <v>886</v>
      </c>
      <c r="L65" s="43">
        <f>SUM(L12:L64)-0.01</f>
        <v>6926.8252439999997</v>
      </c>
    </row>
    <row r="66" spans="1:12" ht="35.25" customHeight="1" x14ac:dyDescent="0.25">
      <c r="A66" s="70" t="s">
        <v>91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ht="21" customHeight="1" x14ac:dyDescent="0.25">
      <c r="A67" s="38">
        <v>1</v>
      </c>
      <c r="B67" s="39" t="s">
        <v>51</v>
      </c>
      <c r="C67" s="38" t="s">
        <v>13</v>
      </c>
      <c r="D67" s="37">
        <v>1</v>
      </c>
      <c r="E67" s="34">
        <f>'03'!K67</f>
        <v>1850</v>
      </c>
      <c r="F67" s="36">
        <f>'03'!L67</f>
        <v>1850</v>
      </c>
      <c r="G67" s="38"/>
      <c r="H67" s="37"/>
      <c r="I67" s="38"/>
      <c r="J67" s="37">
        <f t="shared" ref="J67:J87" si="5">I67*D67</f>
        <v>0</v>
      </c>
      <c r="K67" s="34">
        <f t="shared" ref="K67:L87" si="6">E67+G67-I67</f>
        <v>1850</v>
      </c>
      <c r="L67" s="37">
        <f t="shared" si="6"/>
        <v>1850</v>
      </c>
    </row>
    <row r="68" spans="1:12" ht="41.25" customHeight="1" x14ac:dyDescent="0.25">
      <c r="A68" s="38">
        <f>A67+1</f>
        <v>2</v>
      </c>
      <c r="B68" s="39" t="s">
        <v>37</v>
      </c>
      <c r="C68" s="40" t="s">
        <v>13</v>
      </c>
      <c r="D68" s="37">
        <v>1</v>
      </c>
      <c r="E68" s="34">
        <f>'03'!K68</f>
        <v>2</v>
      </c>
      <c r="F68" s="36">
        <f>'03'!L68</f>
        <v>2</v>
      </c>
      <c r="G68" s="38"/>
      <c r="H68" s="37"/>
      <c r="I68" s="38"/>
      <c r="J68" s="37">
        <f t="shared" si="5"/>
        <v>0</v>
      </c>
      <c r="K68" s="34">
        <f t="shared" si="6"/>
        <v>2</v>
      </c>
      <c r="L68" s="37">
        <f t="shared" si="6"/>
        <v>2</v>
      </c>
    </row>
    <row r="69" spans="1:12" ht="48.75" customHeight="1" x14ac:dyDescent="0.25">
      <c r="A69" s="38">
        <f t="shared" ref="A69:A87" si="7">A68+1</f>
        <v>3</v>
      </c>
      <c r="B69" s="39" t="s">
        <v>119</v>
      </c>
      <c r="C69" s="40" t="s">
        <v>13</v>
      </c>
      <c r="D69" s="37">
        <v>1</v>
      </c>
      <c r="E69" s="34">
        <f>'03'!K69</f>
        <v>1359</v>
      </c>
      <c r="F69" s="36">
        <f>'03'!L69</f>
        <v>1359</v>
      </c>
      <c r="G69" s="38"/>
      <c r="H69" s="37"/>
      <c r="I69" s="38"/>
      <c r="J69" s="37">
        <f t="shared" si="5"/>
        <v>0</v>
      </c>
      <c r="K69" s="34">
        <f t="shared" si="6"/>
        <v>1359</v>
      </c>
      <c r="L69" s="37">
        <f t="shared" si="6"/>
        <v>1359</v>
      </c>
    </row>
    <row r="70" spans="1:12" ht="43.5" customHeight="1" x14ac:dyDescent="0.25">
      <c r="A70" s="38">
        <f t="shared" si="7"/>
        <v>4</v>
      </c>
      <c r="B70" s="39" t="s">
        <v>120</v>
      </c>
      <c r="C70" s="40" t="s">
        <v>13</v>
      </c>
      <c r="D70" s="37">
        <v>1</v>
      </c>
      <c r="E70" s="34">
        <f>'03'!K70</f>
        <v>1860</v>
      </c>
      <c r="F70" s="36">
        <f>'03'!L70</f>
        <v>1860</v>
      </c>
      <c r="G70" s="38"/>
      <c r="H70" s="37"/>
      <c r="I70" s="38"/>
      <c r="J70" s="37">
        <f t="shared" si="5"/>
        <v>0</v>
      </c>
      <c r="K70" s="34">
        <f t="shared" si="6"/>
        <v>1860</v>
      </c>
      <c r="L70" s="37">
        <f t="shared" si="6"/>
        <v>1860</v>
      </c>
    </row>
    <row r="71" spans="1:12" ht="30" customHeight="1" x14ac:dyDescent="0.25">
      <c r="A71" s="38">
        <f t="shared" si="7"/>
        <v>5</v>
      </c>
      <c r="B71" s="56" t="s">
        <v>40</v>
      </c>
      <c r="C71" s="40" t="s">
        <v>13</v>
      </c>
      <c r="D71" s="37">
        <v>1</v>
      </c>
      <c r="E71" s="34">
        <f>'03'!K71</f>
        <v>309</v>
      </c>
      <c r="F71" s="36">
        <f>'03'!L71</f>
        <v>309</v>
      </c>
      <c r="G71" s="38"/>
      <c r="H71" s="37"/>
      <c r="I71" s="38">
        <v>260</v>
      </c>
      <c r="J71" s="37">
        <f t="shared" si="5"/>
        <v>260</v>
      </c>
      <c r="K71" s="34">
        <f t="shared" si="6"/>
        <v>49</v>
      </c>
      <c r="L71" s="37">
        <f t="shared" si="6"/>
        <v>49</v>
      </c>
    </row>
    <row r="72" spans="1:12" ht="63" customHeight="1" x14ac:dyDescent="0.25">
      <c r="A72" s="38">
        <f t="shared" si="7"/>
        <v>6</v>
      </c>
      <c r="B72" s="39" t="s">
        <v>41</v>
      </c>
      <c r="C72" s="40" t="s">
        <v>42</v>
      </c>
      <c r="D72" s="37">
        <v>1</v>
      </c>
      <c r="E72" s="34">
        <f>'03'!K72</f>
        <v>449</v>
      </c>
      <c r="F72" s="36">
        <f>'03'!L72</f>
        <v>449</v>
      </c>
      <c r="G72" s="38"/>
      <c r="H72" s="37"/>
      <c r="I72" s="38"/>
      <c r="J72" s="37">
        <f t="shared" si="5"/>
        <v>0</v>
      </c>
      <c r="K72" s="34">
        <f t="shared" si="6"/>
        <v>449</v>
      </c>
      <c r="L72" s="37">
        <f t="shared" si="6"/>
        <v>449</v>
      </c>
    </row>
    <row r="73" spans="1:12" ht="62.25" customHeight="1" x14ac:dyDescent="0.25">
      <c r="A73" s="38">
        <f t="shared" si="7"/>
        <v>7</v>
      </c>
      <c r="B73" s="39" t="s">
        <v>43</v>
      </c>
      <c r="C73" s="40" t="s">
        <v>42</v>
      </c>
      <c r="D73" s="37">
        <v>1</v>
      </c>
      <c r="E73" s="34">
        <f>'03'!K73</f>
        <v>108</v>
      </c>
      <c r="F73" s="36">
        <f>'03'!L73</f>
        <v>108</v>
      </c>
      <c r="G73" s="38"/>
      <c r="H73" s="37"/>
      <c r="I73" s="38"/>
      <c r="J73" s="37">
        <f t="shared" si="5"/>
        <v>0</v>
      </c>
      <c r="K73" s="34">
        <f t="shared" si="6"/>
        <v>108</v>
      </c>
      <c r="L73" s="37">
        <f t="shared" si="6"/>
        <v>108</v>
      </c>
    </row>
    <row r="74" spans="1:12" ht="60.75" customHeight="1" x14ac:dyDescent="0.25">
      <c r="A74" s="38">
        <f t="shared" si="7"/>
        <v>8</v>
      </c>
      <c r="B74" s="39" t="s">
        <v>44</v>
      </c>
      <c r="C74" s="40" t="s">
        <v>42</v>
      </c>
      <c r="D74" s="37">
        <v>1</v>
      </c>
      <c r="E74" s="34">
        <f>'03'!K74</f>
        <v>41</v>
      </c>
      <c r="F74" s="36">
        <f>'03'!L74</f>
        <v>41</v>
      </c>
      <c r="G74" s="38"/>
      <c r="H74" s="37"/>
      <c r="I74" s="38"/>
      <c r="J74" s="37">
        <f t="shared" si="5"/>
        <v>0</v>
      </c>
      <c r="K74" s="34">
        <f t="shared" si="6"/>
        <v>41</v>
      </c>
      <c r="L74" s="37">
        <f t="shared" si="6"/>
        <v>41</v>
      </c>
    </row>
    <row r="75" spans="1:12" ht="45" customHeight="1" x14ac:dyDescent="0.25">
      <c r="A75" s="38">
        <f t="shared" si="7"/>
        <v>9</v>
      </c>
      <c r="B75" s="39" t="s">
        <v>45</v>
      </c>
      <c r="C75" s="40" t="s">
        <v>13</v>
      </c>
      <c r="D75" s="37">
        <v>1</v>
      </c>
      <c r="E75" s="34">
        <f>'03'!K75</f>
        <v>700</v>
      </c>
      <c r="F75" s="36">
        <f>'03'!L75</f>
        <v>700</v>
      </c>
      <c r="G75" s="38"/>
      <c r="H75" s="37"/>
      <c r="I75" s="38"/>
      <c r="J75" s="37">
        <f t="shared" si="5"/>
        <v>0</v>
      </c>
      <c r="K75" s="34">
        <f t="shared" si="6"/>
        <v>700</v>
      </c>
      <c r="L75" s="37">
        <f t="shared" si="6"/>
        <v>700</v>
      </c>
    </row>
    <row r="76" spans="1:12" ht="24" customHeight="1" x14ac:dyDescent="0.25">
      <c r="A76" s="38">
        <f t="shared" si="7"/>
        <v>10</v>
      </c>
      <c r="B76" s="56" t="s">
        <v>121</v>
      </c>
      <c r="C76" s="38" t="s">
        <v>13</v>
      </c>
      <c r="D76" s="37">
        <v>1</v>
      </c>
      <c r="E76" s="34">
        <f>'03'!K76</f>
        <v>39</v>
      </c>
      <c r="F76" s="36">
        <f>'03'!L76</f>
        <v>39</v>
      </c>
      <c r="G76" s="38"/>
      <c r="H76" s="37"/>
      <c r="I76" s="38"/>
      <c r="J76" s="37">
        <f t="shared" si="5"/>
        <v>0</v>
      </c>
      <c r="K76" s="34">
        <f t="shared" si="6"/>
        <v>39</v>
      </c>
      <c r="L76" s="37">
        <f t="shared" si="6"/>
        <v>39</v>
      </c>
    </row>
    <row r="77" spans="1:12" ht="26.25" customHeight="1" x14ac:dyDescent="0.25">
      <c r="A77" s="38">
        <f t="shared" si="7"/>
        <v>11</v>
      </c>
      <c r="B77" s="44" t="s">
        <v>36</v>
      </c>
      <c r="C77" s="38" t="s">
        <v>13</v>
      </c>
      <c r="D77" s="37">
        <v>1</v>
      </c>
      <c r="E77" s="34">
        <f>'03'!K77</f>
        <v>2500</v>
      </c>
      <c r="F77" s="36">
        <f>'03'!L77</f>
        <v>2500</v>
      </c>
      <c r="G77" s="38"/>
      <c r="H77" s="37"/>
      <c r="I77" s="38"/>
      <c r="J77" s="37">
        <f t="shared" si="5"/>
        <v>0</v>
      </c>
      <c r="K77" s="34">
        <f t="shared" si="6"/>
        <v>2500</v>
      </c>
      <c r="L77" s="37">
        <f t="shared" si="6"/>
        <v>2500</v>
      </c>
    </row>
    <row r="78" spans="1:12" ht="25.5" customHeight="1" x14ac:dyDescent="0.25">
      <c r="A78" s="38">
        <f t="shared" si="7"/>
        <v>12</v>
      </c>
      <c r="B78" s="39" t="s">
        <v>47</v>
      </c>
      <c r="C78" s="40" t="s">
        <v>13</v>
      </c>
      <c r="D78" s="37">
        <v>1</v>
      </c>
      <c r="E78" s="34">
        <f>'03'!K78</f>
        <v>72</v>
      </c>
      <c r="F78" s="36">
        <f>'03'!L78</f>
        <v>72</v>
      </c>
      <c r="G78" s="38"/>
      <c r="H78" s="37"/>
      <c r="I78" s="38"/>
      <c r="J78" s="37">
        <f t="shared" si="5"/>
        <v>0</v>
      </c>
      <c r="K78" s="34">
        <f t="shared" si="6"/>
        <v>72</v>
      </c>
      <c r="L78" s="37">
        <f t="shared" si="6"/>
        <v>72</v>
      </c>
    </row>
    <row r="79" spans="1:12" ht="44.25" customHeight="1" x14ac:dyDescent="0.25">
      <c r="A79" s="38">
        <f t="shared" si="7"/>
        <v>13</v>
      </c>
      <c r="B79" s="39" t="s">
        <v>122</v>
      </c>
      <c r="C79" s="40" t="s">
        <v>13</v>
      </c>
      <c r="D79" s="37">
        <v>1</v>
      </c>
      <c r="E79" s="34">
        <f>'03'!K79</f>
        <v>2999</v>
      </c>
      <c r="F79" s="36">
        <f>'03'!L79</f>
        <v>2999</v>
      </c>
      <c r="G79" s="38"/>
      <c r="H79" s="37"/>
      <c r="I79" s="38"/>
      <c r="J79" s="37">
        <f t="shared" si="5"/>
        <v>0</v>
      </c>
      <c r="K79" s="34">
        <f t="shared" si="6"/>
        <v>2999</v>
      </c>
      <c r="L79" s="37">
        <f t="shared" si="6"/>
        <v>2999</v>
      </c>
    </row>
    <row r="80" spans="1:12" ht="31.5" customHeight="1" x14ac:dyDescent="0.25">
      <c r="A80" s="38">
        <f t="shared" si="7"/>
        <v>14</v>
      </c>
      <c r="B80" s="56" t="s">
        <v>49</v>
      </c>
      <c r="C80" s="40" t="s">
        <v>13</v>
      </c>
      <c r="D80" s="37">
        <v>1</v>
      </c>
      <c r="E80" s="34">
        <f>'03'!K80</f>
        <v>250</v>
      </c>
      <c r="F80" s="36">
        <f>'03'!L80</f>
        <v>250</v>
      </c>
      <c r="G80" s="38"/>
      <c r="H80" s="37"/>
      <c r="I80" s="38"/>
      <c r="J80" s="37">
        <f t="shared" si="5"/>
        <v>0</v>
      </c>
      <c r="K80" s="34">
        <f t="shared" si="6"/>
        <v>250</v>
      </c>
      <c r="L80" s="37">
        <f t="shared" si="6"/>
        <v>250</v>
      </c>
    </row>
    <row r="81" spans="1:14" ht="82.5" customHeight="1" x14ac:dyDescent="0.25">
      <c r="A81" s="38">
        <f t="shared" si="7"/>
        <v>15</v>
      </c>
      <c r="B81" s="39" t="s">
        <v>110</v>
      </c>
      <c r="C81" s="40" t="s">
        <v>13</v>
      </c>
      <c r="D81" s="37">
        <v>2.87</v>
      </c>
      <c r="E81" s="34">
        <f>'03'!K81</f>
        <v>450</v>
      </c>
      <c r="F81" s="36">
        <f>'03'!L81</f>
        <v>1291.5</v>
      </c>
      <c r="G81" s="38"/>
      <c r="H81" s="37"/>
      <c r="I81" s="38"/>
      <c r="J81" s="37">
        <f t="shared" si="5"/>
        <v>0</v>
      </c>
      <c r="K81" s="34">
        <f t="shared" si="6"/>
        <v>450</v>
      </c>
      <c r="L81" s="37">
        <f t="shared" si="6"/>
        <v>1291.5</v>
      </c>
    </row>
    <row r="82" spans="1:14" ht="42" customHeight="1" x14ac:dyDescent="0.25">
      <c r="A82" s="38">
        <f t="shared" si="7"/>
        <v>16</v>
      </c>
      <c r="B82" s="39" t="s">
        <v>123</v>
      </c>
      <c r="C82" s="40" t="s">
        <v>13</v>
      </c>
      <c r="D82" s="37">
        <v>1</v>
      </c>
      <c r="E82" s="34">
        <f>'03'!K82</f>
        <v>980</v>
      </c>
      <c r="F82" s="36">
        <f>'03'!L82</f>
        <v>980</v>
      </c>
      <c r="G82" s="38"/>
      <c r="H82" s="37"/>
      <c r="I82" s="38">
        <v>210</v>
      </c>
      <c r="J82" s="37">
        <f t="shared" si="5"/>
        <v>210</v>
      </c>
      <c r="K82" s="34">
        <f t="shared" si="6"/>
        <v>770</v>
      </c>
      <c r="L82" s="37">
        <f t="shared" si="6"/>
        <v>770</v>
      </c>
    </row>
    <row r="83" spans="1:14" ht="23.25" customHeight="1" x14ac:dyDescent="0.25">
      <c r="A83" s="38">
        <f t="shared" si="7"/>
        <v>17</v>
      </c>
      <c r="B83" s="39" t="s">
        <v>53</v>
      </c>
      <c r="C83" s="38" t="s">
        <v>13</v>
      </c>
      <c r="D83" s="37">
        <v>1.2645459999999999</v>
      </c>
      <c r="E83" s="34">
        <f>'03'!K83</f>
        <v>2220</v>
      </c>
      <c r="F83" s="36">
        <f>'03'!L83</f>
        <v>2807.2951000000003</v>
      </c>
      <c r="G83" s="38"/>
      <c r="H83" s="37"/>
      <c r="I83" s="38">
        <v>20</v>
      </c>
      <c r="J83" s="37">
        <f t="shared" si="5"/>
        <v>25.29092</v>
      </c>
      <c r="K83" s="34">
        <f t="shared" si="6"/>
        <v>2200</v>
      </c>
      <c r="L83" s="37">
        <f t="shared" si="6"/>
        <v>2782.0041800000004</v>
      </c>
    </row>
    <row r="84" spans="1:14" ht="40.5" x14ac:dyDescent="0.25">
      <c r="A84" s="38">
        <f t="shared" si="7"/>
        <v>18</v>
      </c>
      <c r="B84" s="39" t="s">
        <v>52</v>
      </c>
      <c r="C84" s="38" t="s">
        <v>13</v>
      </c>
      <c r="D84" s="37">
        <v>1</v>
      </c>
      <c r="E84" s="34">
        <f>'03'!K84</f>
        <v>1600</v>
      </c>
      <c r="F84" s="36">
        <f>'03'!L84</f>
        <v>1600</v>
      </c>
      <c r="G84" s="38"/>
      <c r="H84" s="37"/>
      <c r="I84" s="38"/>
      <c r="J84" s="37">
        <f t="shared" si="5"/>
        <v>0</v>
      </c>
      <c r="K84" s="34">
        <f t="shared" si="6"/>
        <v>1600</v>
      </c>
      <c r="L84" s="37">
        <f t="shared" si="6"/>
        <v>1600</v>
      </c>
    </row>
    <row r="85" spans="1:14" ht="44.25" customHeight="1" x14ac:dyDescent="0.25">
      <c r="A85" s="38">
        <f t="shared" si="7"/>
        <v>19</v>
      </c>
      <c r="B85" s="39" t="s">
        <v>86</v>
      </c>
      <c r="C85" s="40" t="s">
        <v>13</v>
      </c>
      <c r="D85" s="37">
        <v>1</v>
      </c>
      <c r="E85" s="34">
        <f>'03'!K85</f>
        <v>1800</v>
      </c>
      <c r="F85" s="36">
        <f>'03'!L85</f>
        <v>1800</v>
      </c>
      <c r="G85" s="38"/>
      <c r="H85" s="37"/>
      <c r="I85" s="38"/>
      <c r="J85" s="37">
        <f t="shared" si="5"/>
        <v>0</v>
      </c>
      <c r="K85" s="34">
        <f t="shared" si="6"/>
        <v>1800</v>
      </c>
      <c r="L85" s="37">
        <f t="shared" si="6"/>
        <v>1800</v>
      </c>
    </row>
    <row r="86" spans="1:14" ht="42" customHeight="1" x14ac:dyDescent="0.25">
      <c r="A86" s="38">
        <f t="shared" si="7"/>
        <v>20</v>
      </c>
      <c r="B86" s="39" t="s">
        <v>87</v>
      </c>
      <c r="C86" s="40" t="s">
        <v>13</v>
      </c>
      <c r="D86" s="37">
        <v>1</v>
      </c>
      <c r="E86" s="34">
        <f>'03'!K86</f>
        <v>1600</v>
      </c>
      <c r="F86" s="36">
        <f>'03'!L86</f>
        <v>1600</v>
      </c>
      <c r="G86" s="38"/>
      <c r="H86" s="37"/>
      <c r="I86" s="38"/>
      <c r="J86" s="37">
        <f t="shared" si="5"/>
        <v>0</v>
      </c>
      <c r="K86" s="34">
        <f t="shared" si="6"/>
        <v>1600</v>
      </c>
      <c r="L86" s="37">
        <f t="shared" si="6"/>
        <v>1600</v>
      </c>
    </row>
    <row r="87" spans="1:14" ht="41.25" thickBot="1" x14ac:dyDescent="0.3">
      <c r="A87" s="38">
        <f t="shared" si="7"/>
        <v>21</v>
      </c>
      <c r="B87" s="39" t="s">
        <v>88</v>
      </c>
      <c r="C87" s="40" t="s">
        <v>13</v>
      </c>
      <c r="D87" s="37">
        <v>1</v>
      </c>
      <c r="E87" s="34">
        <f>'03'!K87</f>
        <v>3985</v>
      </c>
      <c r="F87" s="36">
        <f>'03'!L87</f>
        <v>3985</v>
      </c>
      <c r="G87" s="38"/>
      <c r="H87" s="37"/>
      <c r="I87" s="38"/>
      <c r="J87" s="37">
        <f t="shared" si="5"/>
        <v>0</v>
      </c>
      <c r="K87" s="34">
        <f t="shared" si="6"/>
        <v>3985</v>
      </c>
      <c r="L87" s="37">
        <f t="shared" si="6"/>
        <v>3985</v>
      </c>
    </row>
    <row r="88" spans="1:14" ht="25.5" customHeight="1" thickBot="1" x14ac:dyDescent="0.3">
      <c r="A88" s="45"/>
      <c r="B88" s="46" t="s">
        <v>15</v>
      </c>
      <c r="C88" s="45"/>
      <c r="D88" s="47"/>
      <c r="E88" s="45">
        <f t="shared" ref="E88:K88" si="8">SUM(E67:E87)</f>
        <v>25173</v>
      </c>
      <c r="F88" s="47">
        <f>SUM(F67:F87)-0.01</f>
        <v>26601.785100000001</v>
      </c>
      <c r="G88" s="45">
        <f t="shared" si="8"/>
        <v>0</v>
      </c>
      <c r="H88" s="47">
        <f t="shared" si="8"/>
        <v>0</v>
      </c>
      <c r="I88" s="45">
        <f t="shared" si="8"/>
        <v>490</v>
      </c>
      <c r="J88" s="47">
        <f t="shared" si="8"/>
        <v>495.29092000000003</v>
      </c>
      <c r="K88" s="45">
        <f t="shared" si="8"/>
        <v>24683</v>
      </c>
      <c r="L88" s="47">
        <f>SUM(L67:L87)</f>
        <v>26106.50418</v>
      </c>
      <c r="M88" s="1"/>
    </row>
    <row r="89" spans="1:14" ht="25.5" customHeight="1" thickBot="1" x14ac:dyDescent="0.3">
      <c r="A89" s="48"/>
      <c r="B89" s="49" t="s">
        <v>15</v>
      </c>
      <c r="C89" s="48"/>
      <c r="D89" s="50"/>
      <c r="E89" s="48">
        <f t="shared" ref="E89:K89" si="9">E88+E65</f>
        <v>26188</v>
      </c>
      <c r="F89" s="50">
        <f t="shared" si="9"/>
        <v>34167.120344000003</v>
      </c>
      <c r="G89" s="48">
        <f t="shared" si="9"/>
        <v>0</v>
      </c>
      <c r="H89" s="50">
        <f t="shared" si="9"/>
        <v>0</v>
      </c>
      <c r="I89" s="48">
        <f t="shared" si="9"/>
        <v>619</v>
      </c>
      <c r="J89" s="50">
        <f>J88+J65</f>
        <v>1133.7909199999999</v>
      </c>
      <c r="K89" s="48">
        <f t="shared" si="9"/>
        <v>25569</v>
      </c>
      <c r="L89" s="50">
        <f>F89+H89-J89</f>
        <v>33033.329424000003</v>
      </c>
      <c r="N89" s="1"/>
    </row>
    <row r="91" spans="1:14" x14ac:dyDescent="0.25">
      <c r="B91" s="51" t="s">
        <v>22</v>
      </c>
      <c r="C91" s="52" t="s">
        <v>19</v>
      </c>
      <c r="D91" s="53"/>
      <c r="E91" s="54"/>
      <c r="F91" s="55" t="s">
        <v>19</v>
      </c>
      <c r="H91" s="55"/>
      <c r="I91" s="54" t="s">
        <v>107</v>
      </c>
      <c r="J91" s="55"/>
      <c r="K91" s="54"/>
      <c r="L91" s="55"/>
    </row>
    <row r="92" spans="1:14" x14ac:dyDescent="0.25">
      <c r="B92" s="51"/>
      <c r="C92" s="52" t="s">
        <v>18</v>
      </c>
      <c r="D92" s="53"/>
      <c r="E92" s="54"/>
      <c r="F92" s="69" t="s">
        <v>17</v>
      </c>
      <c r="G92" s="69"/>
      <c r="H92" s="55"/>
      <c r="I92" s="69" t="s">
        <v>75</v>
      </c>
      <c r="J92" s="69"/>
      <c r="K92" s="69"/>
      <c r="L92" s="69"/>
    </row>
    <row r="93" spans="1:14" x14ac:dyDescent="0.25">
      <c r="B93" s="51"/>
      <c r="C93" s="52"/>
      <c r="D93" s="53"/>
      <c r="E93" s="54"/>
      <c r="F93" s="55"/>
      <c r="H93" s="55"/>
      <c r="I93" s="54"/>
      <c r="J93" s="55"/>
      <c r="K93" s="54"/>
      <c r="L93" s="55"/>
    </row>
    <row r="94" spans="1:14" x14ac:dyDescent="0.25">
      <c r="B94" s="51" t="s">
        <v>21</v>
      </c>
      <c r="C94" s="52" t="s">
        <v>19</v>
      </c>
      <c r="D94" s="53"/>
      <c r="E94" s="54"/>
      <c r="F94" s="55" t="s">
        <v>19</v>
      </c>
      <c r="H94" s="55"/>
      <c r="I94" s="54" t="s">
        <v>108</v>
      </c>
      <c r="J94" s="55"/>
      <c r="K94" s="54"/>
      <c r="L94" s="55"/>
    </row>
    <row r="95" spans="1:14" x14ac:dyDescent="0.25">
      <c r="B95" s="51"/>
      <c r="C95" s="52" t="s">
        <v>18</v>
      </c>
      <c r="D95" s="53"/>
      <c r="E95" s="54"/>
      <c r="F95" s="69" t="s">
        <v>17</v>
      </c>
      <c r="G95" s="69"/>
      <c r="H95" s="55"/>
      <c r="I95" s="69" t="s">
        <v>75</v>
      </c>
      <c r="J95" s="69"/>
      <c r="K95" s="69"/>
      <c r="L95" s="69"/>
    </row>
    <row r="96" spans="1:14" x14ac:dyDescent="0.25">
      <c r="B96" s="51"/>
      <c r="C96" s="52"/>
      <c r="D96" s="53"/>
      <c r="E96" s="54"/>
      <c r="F96" s="55"/>
      <c r="H96" s="55"/>
      <c r="I96" s="54"/>
      <c r="J96" s="55"/>
      <c r="K96" s="54"/>
      <c r="L96" s="55"/>
    </row>
    <row r="97" spans="2:12" x14ac:dyDescent="0.25">
      <c r="B97" s="51" t="s">
        <v>20</v>
      </c>
      <c r="C97" s="52" t="s">
        <v>19</v>
      </c>
      <c r="D97" s="53"/>
      <c r="E97" s="54"/>
      <c r="F97" s="55" t="s">
        <v>19</v>
      </c>
      <c r="H97" s="55"/>
      <c r="I97" s="54" t="s">
        <v>109</v>
      </c>
      <c r="J97" s="55"/>
      <c r="K97" s="54"/>
      <c r="L97" s="55"/>
    </row>
    <row r="98" spans="2:12" x14ac:dyDescent="0.25">
      <c r="B98" s="51"/>
      <c r="C98" s="52" t="s">
        <v>18</v>
      </c>
      <c r="D98" s="53"/>
      <c r="E98" s="54"/>
      <c r="F98" s="69" t="s">
        <v>17</v>
      </c>
      <c r="G98" s="69"/>
      <c r="H98" s="55"/>
      <c r="I98" s="69" t="s">
        <v>75</v>
      </c>
      <c r="J98" s="69"/>
      <c r="K98" s="69"/>
      <c r="L98" s="69"/>
    </row>
    <row r="99" spans="2:12" x14ac:dyDescent="0.25">
      <c r="B99" s="51"/>
      <c r="C99" s="52"/>
      <c r="D99" s="53"/>
      <c r="E99" s="54"/>
      <c r="F99" s="55"/>
      <c r="H99" s="55"/>
      <c r="I99" s="54"/>
      <c r="J99" s="55"/>
      <c r="K99" s="54"/>
      <c r="L99" s="55"/>
    </row>
    <row r="100" spans="2:12" x14ac:dyDescent="0.25">
      <c r="B100" s="51" t="s">
        <v>113</v>
      </c>
      <c r="C100" s="52"/>
      <c r="D100" s="53"/>
      <c r="E100" s="54"/>
      <c r="F100" s="55"/>
      <c r="H100" s="55"/>
      <c r="I100" s="54"/>
      <c r="J100" s="55"/>
      <c r="K100" s="54"/>
      <c r="L100" s="55"/>
    </row>
  </sheetData>
  <mergeCells count="18">
    <mergeCell ref="B1:C1"/>
    <mergeCell ref="G1:L5"/>
    <mergeCell ref="A7:L7"/>
    <mergeCell ref="A8:L8"/>
    <mergeCell ref="A9:A10"/>
    <mergeCell ref="B9:B10"/>
    <mergeCell ref="E9:F9"/>
    <mergeCell ref="G9:H9"/>
    <mergeCell ref="I9:J9"/>
    <mergeCell ref="K9:L9"/>
    <mergeCell ref="F98:G98"/>
    <mergeCell ref="I98:L98"/>
    <mergeCell ref="A11:L11"/>
    <mergeCell ref="A66:L66"/>
    <mergeCell ref="F92:G92"/>
    <mergeCell ref="I92:L92"/>
    <mergeCell ref="F95:G95"/>
    <mergeCell ref="I95:L95"/>
  </mergeCells>
  <pageMargins left="0.7" right="0.7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B53B-8922-426A-B4A7-5CA0FB766FA9}">
  <sheetPr>
    <pageSetUpPr fitToPage="1"/>
  </sheetPr>
  <dimension ref="A1:N110"/>
  <sheetViews>
    <sheetView tabSelected="1" topLeftCell="A10" zoomScaleNormal="100" workbookViewId="0">
      <selection activeCell="G27" sqref="G27"/>
    </sheetView>
  </sheetViews>
  <sheetFormatPr defaultRowHeight="20.25" x14ac:dyDescent="0.25"/>
  <cols>
    <col min="1" max="1" width="6.140625" style="29" customWidth="1"/>
    <col min="2" max="2" width="60.5703125" style="31" customWidth="1"/>
    <col min="3" max="3" width="8.7109375" style="29" customWidth="1"/>
    <col min="4" max="4" width="9.85546875" style="30" bestFit="1" customWidth="1"/>
    <col min="5" max="5" width="9.42578125" style="29" bestFit="1" customWidth="1"/>
    <col min="6" max="6" width="13.5703125" style="30" customWidth="1"/>
    <col min="7" max="7" width="9.42578125" style="29" bestFit="1" customWidth="1"/>
    <col min="8" max="8" width="12.28515625" style="30" customWidth="1"/>
    <col min="9" max="9" width="9.42578125" style="29" bestFit="1" customWidth="1"/>
    <col min="10" max="10" width="11.85546875" style="30" customWidth="1"/>
    <col min="11" max="11" width="9.42578125" style="29" bestFit="1" customWidth="1"/>
    <col min="12" max="12" width="13.28515625" style="30" customWidth="1"/>
  </cols>
  <sheetData>
    <row r="1" spans="1:12" x14ac:dyDescent="0.25">
      <c r="B1" s="71" t="s">
        <v>16</v>
      </c>
      <c r="C1" s="71"/>
      <c r="G1" s="72" t="s">
        <v>124</v>
      </c>
      <c r="H1" s="73"/>
      <c r="I1" s="73"/>
      <c r="J1" s="73"/>
      <c r="K1" s="73"/>
      <c r="L1" s="73"/>
    </row>
    <row r="2" spans="1:12" x14ac:dyDescent="0.25">
      <c r="B2" s="31" t="s">
        <v>23</v>
      </c>
      <c r="G2" s="73"/>
      <c r="H2" s="73"/>
      <c r="I2" s="73"/>
      <c r="J2" s="73"/>
      <c r="K2" s="73"/>
      <c r="L2" s="73"/>
    </row>
    <row r="3" spans="1:12" ht="21" customHeight="1" x14ac:dyDescent="0.25">
      <c r="B3" s="31" t="s">
        <v>96</v>
      </c>
      <c r="G3" s="73"/>
      <c r="H3" s="73"/>
      <c r="I3" s="73"/>
      <c r="J3" s="73"/>
      <c r="K3" s="73"/>
      <c r="L3" s="73"/>
    </row>
    <row r="4" spans="1:12" x14ac:dyDescent="0.25">
      <c r="G4" s="73"/>
      <c r="H4" s="73"/>
      <c r="I4" s="73"/>
      <c r="J4" s="73"/>
      <c r="K4" s="73"/>
      <c r="L4" s="73"/>
    </row>
    <row r="5" spans="1:12" x14ac:dyDescent="0.25">
      <c r="G5" s="73"/>
      <c r="H5" s="73"/>
      <c r="I5" s="73"/>
      <c r="J5" s="73"/>
      <c r="K5" s="73"/>
      <c r="L5" s="73"/>
    </row>
    <row r="6" spans="1:12" ht="21" x14ac:dyDescent="0.25">
      <c r="G6" s="57"/>
      <c r="H6" s="57"/>
      <c r="I6" s="57"/>
      <c r="J6" s="57"/>
      <c r="K6" s="57"/>
      <c r="L6" s="57"/>
    </row>
    <row r="7" spans="1:12" ht="21" customHeight="1" x14ac:dyDescent="0.25">
      <c r="A7" s="74" t="s">
        <v>90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24.75" customHeight="1" x14ac:dyDescent="0.25">
      <c r="A8" s="74" t="s">
        <v>127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2" ht="39.75" customHeight="1" x14ac:dyDescent="0.25">
      <c r="A9" s="76" t="s">
        <v>0</v>
      </c>
      <c r="B9" s="77" t="s">
        <v>8</v>
      </c>
      <c r="C9" s="32" t="s">
        <v>1</v>
      </c>
      <c r="D9" s="33" t="s">
        <v>2</v>
      </c>
      <c r="E9" s="79" t="s">
        <v>9</v>
      </c>
      <c r="F9" s="80"/>
      <c r="G9" s="76" t="s">
        <v>5</v>
      </c>
      <c r="H9" s="76"/>
      <c r="I9" s="76" t="s">
        <v>6</v>
      </c>
      <c r="J9" s="76"/>
      <c r="K9" s="79" t="s">
        <v>7</v>
      </c>
      <c r="L9" s="80"/>
    </row>
    <row r="10" spans="1:12" x14ac:dyDescent="0.25">
      <c r="A10" s="76"/>
      <c r="B10" s="78"/>
      <c r="C10" s="32"/>
      <c r="D10" s="33"/>
      <c r="E10" s="32" t="s">
        <v>3</v>
      </c>
      <c r="F10" s="33" t="s">
        <v>4</v>
      </c>
      <c r="G10" s="32" t="s">
        <v>10</v>
      </c>
      <c r="H10" s="33" t="s">
        <v>4</v>
      </c>
      <c r="I10" s="32" t="s">
        <v>10</v>
      </c>
      <c r="J10" s="33" t="s">
        <v>4</v>
      </c>
      <c r="K10" s="32" t="s">
        <v>10</v>
      </c>
      <c r="L10" s="33" t="s">
        <v>4</v>
      </c>
    </row>
    <row r="11" spans="1:12" ht="27" customHeight="1" x14ac:dyDescent="0.25">
      <c r="A11" s="70" t="s">
        <v>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ht="21" customHeight="1" x14ac:dyDescent="0.25">
      <c r="A12" s="34">
        <v>1</v>
      </c>
      <c r="B12" s="35" t="s">
        <v>97</v>
      </c>
      <c r="C12" s="34" t="s">
        <v>13</v>
      </c>
      <c r="D12" s="36">
        <v>250</v>
      </c>
      <c r="E12" s="34">
        <f>'04'!K12</f>
        <v>1</v>
      </c>
      <c r="F12" s="36">
        <f>'04'!L12</f>
        <v>250</v>
      </c>
      <c r="G12" s="34"/>
      <c r="H12" s="36"/>
      <c r="I12" s="34"/>
      <c r="J12" s="37">
        <f>I12*D12</f>
        <v>0</v>
      </c>
      <c r="K12" s="34">
        <f t="shared" ref="K12:L27" si="0">E12+G12-I12</f>
        <v>1</v>
      </c>
      <c r="L12" s="37">
        <f>F12+H12-J12</f>
        <v>250</v>
      </c>
    </row>
    <row r="13" spans="1:12" x14ac:dyDescent="0.25">
      <c r="A13" s="38">
        <f>A12+1</f>
        <v>2</v>
      </c>
      <c r="B13" s="39" t="s">
        <v>92</v>
      </c>
      <c r="C13" s="38" t="s">
        <v>14</v>
      </c>
      <c r="D13" s="37">
        <v>69</v>
      </c>
      <c r="E13" s="34">
        <f>'04'!K13</f>
        <v>1</v>
      </c>
      <c r="F13" s="36">
        <f>'04'!L13</f>
        <v>69</v>
      </c>
      <c r="G13" s="38"/>
      <c r="H13" s="37"/>
      <c r="I13" s="38"/>
      <c r="J13" s="37">
        <f>I13*D13</f>
        <v>0</v>
      </c>
      <c r="K13" s="34">
        <f t="shared" si="0"/>
        <v>1</v>
      </c>
      <c r="L13" s="37">
        <f>F13+H13-J13</f>
        <v>69</v>
      </c>
    </row>
    <row r="14" spans="1:12" x14ac:dyDescent="0.25">
      <c r="A14" s="38">
        <f t="shared" ref="A14:A64" si="1">A13+1</f>
        <v>3</v>
      </c>
      <c r="B14" s="39" t="s">
        <v>76</v>
      </c>
      <c r="C14" s="38" t="s">
        <v>13</v>
      </c>
      <c r="D14" s="37">
        <v>1</v>
      </c>
      <c r="E14" s="34">
        <f>'04'!K14</f>
        <v>0</v>
      </c>
      <c r="F14" s="36">
        <f>'04'!L14</f>
        <v>0</v>
      </c>
      <c r="G14" s="38"/>
      <c r="H14" s="37"/>
      <c r="I14" s="38"/>
      <c r="J14" s="37">
        <f t="shared" ref="J14:J64" si="2">I14*D14</f>
        <v>0</v>
      </c>
      <c r="K14" s="34">
        <f t="shared" si="0"/>
        <v>0</v>
      </c>
      <c r="L14" s="37">
        <f t="shared" si="0"/>
        <v>0</v>
      </c>
    </row>
    <row r="15" spans="1:12" x14ac:dyDescent="0.25">
      <c r="A15" s="38">
        <f t="shared" si="1"/>
        <v>4</v>
      </c>
      <c r="B15" s="39" t="s">
        <v>24</v>
      </c>
      <c r="C15" s="40" t="s">
        <v>13</v>
      </c>
      <c r="D15" s="37">
        <v>11.1408</v>
      </c>
      <c r="E15" s="34">
        <f>'04'!K15</f>
        <v>26</v>
      </c>
      <c r="F15" s="36">
        <f>'04'!L15</f>
        <v>289.66079999999999</v>
      </c>
      <c r="G15" s="38"/>
      <c r="H15" s="37"/>
      <c r="I15" s="38"/>
      <c r="J15" s="37">
        <f t="shared" si="2"/>
        <v>0</v>
      </c>
      <c r="K15" s="34">
        <f t="shared" si="0"/>
        <v>26</v>
      </c>
      <c r="L15" s="37">
        <f t="shared" si="0"/>
        <v>289.66079999999999</v>
      </c>
    </row>
    <row r="16" spans="1:12" ht="21" customHeight="1" x14ac:dyDescent="0.25">
      <c r="A16" s="38">
        <f t="shared" si="1"/>
        <v>5</v>
      </c>
      <c r="B16" s="39" t="s">
        <v>25</v>
      </c>
      <c r="C16" s="40" t="s">
        <v>13</v>
      </c>
      <c r="D16" s="37">
        <v>3.15</v>
      </c>
      <c r="E16" s="34">
        <f>'04'!K16</f>
        <v>0</v>
      </c>
      <c r="F16" s="36">
        <f>'04'!L16</f>
        <v>0</v>
      </c>
      <c r="G16" s="38"/>
      <c r="H16" s="37"/>
      <c r="I16" s="38"/>
      <c r="J16" s="37">
        <f t="shared" si="2"/>
        <v>0</v>
      </c>
      <c r="K16" s="34">
        <f t="shared" si="0"/>
        <v>0</v>
      </c>
      <c r="L16" s="37">
        <f t="shared" si="0"/>
        <v>0</v>
      </c>
    </row>
    <row r="17" spans="1:12" x14ac:dyDescent="0.25">
      <c r="A17" s="38">
        <f t="shared" si="1"/>
        <v>6</v>
      </c>
      <c r="B17" s="39" t="s">
        <v>93</v>
      </c>
      <c r="C17" s="38" t="s">
        <v>14</v>
      </c>
      <c r="D17" s="37">
        <v>99</v>
      </c>
      <c r="E17" s="34">
        <f>'04'!K17</f>
        <v>1</v>
      </c>
      <c r="F17" s="36">
        <f>'04'!L17</f>
        <v>99</v>
      </c>
      <c r="G17" s="38"/>
      <c r="H17" s="37"/>
      <c r="I17" s="38"/>
      <c r="J17" s="37">
        <f t="shared" si="2"/>
        <v>0</v>
      </c>
      <c r="K17" s="34">
        <f t="shared" si="0"/>
        <v>1</v>
      </c>
      <c r="L17" s="37">
        <f t="shared" si="0"/>
        <v>99</v>
      </c>
    </row>
    <row r="18" spans="1:12" ht="23.25" customHeight="1" x14ac:dyDescent="0.25">
      <c r="A18" s="38">
        <f t="shared" si="1"/>
        <v>7</v>
      </c>
      <c r="B18" s="39" t="s">
        <v>112</v>
      </c>
      <c r="C18" s="38" t="s">
        <v>13</v>
      </c>
      <c r="D18" s="37">
        <v>88</v>
      </c>
      <c r="E18" s="34">
        <f>'04'!K18</f>
        <v>25</v>
      </c>
      <c r="F18" s="36">
        <f>'04'!L18</f>
        <v>2200</v>
      </c>
      <c r="G18" s="38"/>
      <c r="H18" s="37"/>
      <c r="I18" s="38"/>
      <c r="J18" s="37">
        <f t="shared" si="2"/>
        <v>0</v>
      </c>
      <c r="K18" s="34">
        <f t="shared" si="0"/>
        <v>25</v>
      </c>
      <c r="L18" s="37">
        <f t="shared" si="0"/>
        <v>2200</v>
      </c>
    </row>
    <row r="19" spans="1:12" x14ac:dyDescent="0.25">
      <c r="A19" s="38">
        <f t="shared" si="1"/>
        <v>8</v>
      </c>
      <c r="B19" s="39" t="s">
        <v>54</v>
      </c>
      <c r="C19" s="38" t="s">
        <v>13</v>
      </c>
      <c r="D19" s="37">
        <v>0.84</v>
      </c>
      <c r="E19" s="34">
        <f>'04'!K19</f>
        <v>2</v>
      </c>
      <c r="F19" s="36">
        <f>'04'!L19</f>
        <v>1.68</v>
      </c>
      <c r="G19" s="38"/>
      <c r="H19" s="37"/>
      <c r="I19" s="38"/>
      <c r="J19" s="37">
        <f t="shared" si="2"/>
        <v>0</v>
      </c>
      <c r="K19" s="34">
        <f t="shared" si="0"/>
        <v>2</v>
      </c>
      <c r="L19" s="37">
        <f t="shared" si="0"/>
        <v>1.68</v>
      </c>
    </row>
    <row r="20" spans="1:12" x14ac:dyDescent="0.25">
      <c r="A20" s="38">
        <f t="shared" si="1"/>
        <v>9</v>
      </c>
      <c r="B20" s="39" t="s">
        <v>55</v>
      </c>
      <c r="C20" s="38" t="s">
        <v>13</v>
      </c>
      <c r="D20" s="37">
        <v>0.84</v>
      </c>
      <c r="E20" s="34">
        <f>'04'!K20</f>
        <v>300</v>
      </c>
      <c r="F20" s="36">
        <f>'04'!L20</f>
        <v>252</v>
      </c>
      <c r="G20" s="38"/>
      <c r="H20" s="37"/>
      <c r="I20" s="38"/>
      <c r="J20" s="37">
        <f t="shared" si="2"/>
        <v>0</v>
      </c>
      <c r="K20" s="34">
        <f t="shared" si="0"/>
        <v>300</v>
      </c>
      <c r="L20" s="37">
        <f t="shared" si="0"/>
        <v>252</v>
      </c>
    </row>
    <row r="21" spans="1:12" x14ac:dyDescent="0.25">
      <c r="A21" s="38">
        <f t="shared" si="1"/>
        <v>10</v>
      </c>
      <c r="B21" s="39" t="s">
        <v>26</v>
      </c>
      <c r="C21" s="40" t="s">
        <v>13</v>
      </c>
      <c r="D21" s="37">
        <v>32.07</v>
      </c>
      <c r="E21" s="34">
        <f>'04'!K21</f>
        <v>1</v>
      </c>
      <c r="F21" s="36">
        <f>'04'!L21</f>
        <v>32.07</v>
      </c>
      <c r="G21" s="38"/>
      <c r="H21" s="37"/>
      <c r="I21" s="38"/>
      <c r="J21" s="37">
        <f t="shared" si="2"/>
        <v>0</v>
      </c>
      <c r="K21" s="34">
        <f t="shared" si="0"/>
        <v>1</v>
      </c>
      <c r="L21" s="37">
        <f t="shared" si="0"/>
        <v>32.07</v>
      </c>
    </row>
    <row r="22" spans="1:12" x14ac:dyDescent="0.25">
      <c r="A22" s="38">
        <f t="shared" si="1"/>
        <v>11</v>
      </c>
      <c r="B22" s="39" t="s">
        <v>27</v>
      </c>
      <c r="C22" s="40" t="s">
        <v>13</v>
      </c>
      <c r="D22" s="37">
        <v>32.07</v>
      </c>
      <c r="E22" s="34">
        <f>'04'!K22</f>
        <v>1</v>
      </c>
      <c r="F22" s="36">
        <f>'04'!L22</f>
        <v>32.07</v>
      </c>
      <c r="G22" s="38"/>
      <c r="H22" s="37"/>
      <c r="I22" s="38"/>
      <c r="J22" s="37">
        <f t="shared" si="2"/>
        <v>0</v>
      </c>
      <c r="K22" s="34">
        <f t="shared" si="0"/>
        <v>1</v>
      </c>
      <c r="L22" s="37">
        <f t="shared" si="0"/>
        <v>32.07</v>
      </c>
    </row>
    <row r="23" spans="1:12" ht="22.5" customHeight="1" x14ac:dyDescent="0.25">
      <c r="A23" s="38">
        <f t="shared" si="1"/>
        <v>12</v>
      </c>
      <c r="B23" s="39" t="s">
        <v>98</v>
      </c>
      <c r="C23" s="40" t="s">
        <v>13</v>
      </c>
      <c r="D23" s="36">
        <v>1</v>
      </c>
      <c r="E23" s="34">
        <f>'04'!K23</f>
        <v>3</v>
      </c>
      <c r="F23" s="36">
        <f>'04'!L23</f>
        <v>3</v>
      </c>
      <c r="G23" s="38"/>
      <c r="H23" s="37"/>
      <c r="I23" s="38"/>
      <c r="J23" s="37">
        <f t="shared" si="2"/>
        <v>0</v>
      </c>
      <c r="K23" s="34">
        <f t="shared" si="0"/>
        <v>3</v>
      </c>
      <c r="L23" s="37">
        <f t="shared" si="0"/>
        <v>3</v>
      </c>
    </row>
    <row r="24" spans="1:12" x14ac:dyDescent="0.25">
      <c r="A24" s="38">
        <f t="shared" si="1"/>
        <v>13</v>
      </c>
      <c r="B24" s="39" t="s">
        <v>11</v>
      </c>
      <c r="C24" s="40" t="s">
        <v>13</v>
      </c>
      <c r="D24" s="37">
        <v>5.2</v>
      </c>
      <c r="E24" s="34">
        <f>'04'!K24</f>
        <v>0</v>
      </c>
      <c r="F24" s="36">
        <f>'04'!L24</f>
        <v>0</v>
      </c>
      <c r="G24" s="38"/>
      <c r="H24" s="37"/>
      <c r="I24" s="38"/>
      <c r="J24" s="37">
        <f t="shared" si="2"/>
        <v>0</v>
      </c>
      <c r="K24" s="34">
        <f t="shared" si="0"/>
        <v>0</v>
      </c>
      <c r="L24" s="37">
        <f t="shared" si="0"/>
        <v>0</v>
      </c>
    </row>
    <row r="25" spans="1:12" ht="21" customHeight="1" x14ac:dyDescent="0.25">
      <c r="A25" s="38">
        <f t="shared" si="1"/>
        <v>14</v>
      </c>
      <c r="B25" s="39" t="s">
        <v>28</v>
      </c>
      <c r="C25" s="40" t="s">
        <v>13</v>
      </c>
      <c r="D25" s="37">
        <v>8.15</v>
      </c>
      <c r="E25" s="34">
        <f>'04'!K25</f>
        <v>142</v>
      </c>
      <c r="F25" s="36">
        <f>'04'!L25</f>
        <v>1157.3000000000002</v>
      </c>
      <c r="G25" s="38"/>
      <c r="H25" s="37"/>
      <c r="I25" s="38">
        <v>9</v>
      </c>
      <c r="J25" s="37">
        <f t="shared" si="2"/>
        <v>73.350000000000009</v>
      </c>
      <c r="K25" s="34">
        <f t="shared" si="0"/>
        <v>133</v>
      </c>
      <c r="L25" s="37">
        <f t="shared" si="0"/>
        <v>1083.9500000000003</v>
      </c>
    </row>
    <row r="26" spans="1:12" x14ac:dyDescent="0.25">
      <c r="A26" s="38">
        <f t="shared" si="1"/>
        <v>15</v>
      </c>
      <c r="B26" s="39" t="s">
        <v>56</v>
      </c>
      <c r="C26" s="38" t="s">
        <v>13</v>
      </c>
      <c r="D26" s="37">
        <v>229.6</v>
      </c>
      <c r="E26" s="34">
        <f>'04'!K26</f>
        <v>2</v>
      </c>
      <c r="F26" s="36">
        <f>'04'!L26</f>
        <v>459.2</v>
      </c>
      <c r="G26" s="38"/>
      <c r="H26" s="37"/>
      <c r="I26" s="38"/>
      <c r="J26" s="37">
        <f t="shared" si="2"/>
        <v>0</v>
      </c>
      <c r="K26" s="34">
        <f t="shared" si="0"/>
        <v>2</v>
      </c>
      <c r="L26" s="37">
        <f t="shared" si="0"/>
        <v>459.2</v>
      </c>
    </row>
    <row r="27" spans="1:12" x14ac:dyDescent="0.25">
      <c r="A27" s="38">
        <f t="shared" si="1"/>
        <v>16</v>
      </c>
      <c r="B27" s="39" t="s">
        <v>29</v>
      </c>
      <c r="C27" s="40" t="s">
        <v>13</v>
      </c>
      <c r="D27" s="37">
        <v>5.84</v>
      </c>
      <c r="E27" s="34">
        <f>'04'!K27</f>
        <v>100</v>
      </c>
      <c r="F27" s="36">
        <f>'04'!L27</f>
        <v>584</v>
      </c>
      <c r="G27" s="38"/>
      <c r="H27" s="37"/>
      <c r="I27" s="38"/>
      <c r="J27" s="37">
        <f t="shared" si="2"/>
        <v>0</v>
      </c>
      <c r="K27" s="34">
        <f t="shared" si="0"/>
        <v>100</v>
      </c>
      <c r="L27" s="37">
        <f t="shared" si="0"/>
        <v>584</v>
      </c>
    </row>
    <row r="28" spans="1:12" x14ac:dyDescent="0.25">
      <c r="A28" s="38">
        <f t="shared" si="1"/>
        <v>17</v>
      </c>
      <c r="B28" s="39" t="s">
        <v>57</v>
      </c>
      <c r="C28" s="38" t="s">
        <v>14</v>
      </c>
      <c r="D28" s="37">
        <v>143.24</v>
      </c>
      <c r="E28" s="34">
        <f>'04'!K28</f>
        <v>1</v>
      </c>
      <c r="F28" s="36">
        <f>'04'!L28</f>
        <v>143.24</v>
      </c>
      <c r="G28" s="38"/>
      <c r="H28" s="37"/>
      <c r="I28" s="38"/>
      <c r="J28" s="37">
        <f t="shared" si="2"/>
        <v>0</v>
      </c>
      <c r="K28" s="34">
        <f t="shared" ref="K28:L64" si="3">E28+G28-I28</f>
        <v>1</v>
      </c>
      <c r="L28" s="37">
        <f t="shared" si="3"/>
        <v>143.24</v>
      </c>
    </row>
    <row r="29" spans="1:12" x14ac:dyDescent="0.25">
      <c r="A29" s="38">
        <f t="shared" si="1"/>
        <v>18</v>
      </c>
      <c r="B29" s="39" t="s">
        <v>59</v>
      </c>
      <c r="C29" s="38" t="s">
        <v>13</v>
      </c>
      <c r="D29" s="37">
        <v>31</v>
      </c>
      <c r="E29" s="34">
        <f>'04'!K29</f>
        <v>1</v>
      </c>
      <c r="F29" s="36">
        <f>'04'!L29</f>
        <v>31</v>
      </c>
      <c r="G29" s="38"/>
      <c r="H29" s="37"/>
      <c r="I29" s="38"/>
      <c r="J29" s="37">
        <f t="shared" si="2"/>
        <v>0</v>
      </c>
      <c r="K29" s="34">
        <f t="shared" si="3"/>
        <v>1</v>
      </c>
      <c r="L29" s="37">
        <f t="shared" si="3"/>
        <v>31</v>
      </c>
    </row>
    <row r="30" spans="1:12" x14ac:dyDescent="0.25">
      <c r="A30" s="38">
        <f t="shared" si="1"/>
        <v>19</v>
      </c>
      <c r="B30" s="39" t="s">
        <v>60</v>
      </c>
      <c r="C30" s="38" t="s">
        <v>13</v>
      </c>
      <c r="D30" s="37">
        <v>30</v>
      </c>
      <c r="E30" s="34">
        <f>'04'!K30</f>
        <v>1</v>
      </c>
      <c r="F30" s="36">
        <f>'04'!L30</f>
        <v>30</v>
      </c>
      <c r="G30" s="38"/>
      <c r="H30" s="37"/>
      <c r="I30" s="38"/>
      <c r="J30" s="37">
        <f t="shared" si="2"/>
        <v>0</v>
      </c>
      <c r="K30" s="34">
        <f t="shared" si="3"/>
        <v>1</v>
      </c>
      <c r="L30" s="37">
        <f t="shared" si="3"/>
        <v>30</v>
      </c>
    </row>
    <row r="31" spans="1:12" x14ac:dyDescent="0.25">
      <c r="A31" s="38">
        <f t="shared" si="1"/>
        <v>20</v>
      </c>
      <c r="B31" s="39" t="s">
        <v>78</v>
      </c>
      <c r="C31" s="38" t="s">
        <v>13</v>
      </c>
      <c r="D31" s="37">
        <v>1</v>
      </c>
      <c r="E31" s="34">
        <f>'04'!K31</f>
        <v>3</v>
      </c>
      <c r="F31" s="36">
        <f>'04'!L31</f>
        <v>3</v>
      </c>
      <c r="G31" s="38"/>
      <c r="H31" s="37"/>
      <c r="I31" s="38"/>
      <c r="J31" s="37">
        <f t="shared" si="2"/>
        <v>0</v>
      </c>
      <c r="K31" s="34">
        <f t="shared" si="3"/>
        <v>3</v>
      </c>
      <c r="L31" s="37">
        <f t="shared" si="3"/>
        <v>3</v>
      </c>
    </row>
    <row r="32" spans="1:12" x14ac:dyDescent="0.25">
      <c r="A32" s="38">
        <f t="shared" si="1"/>
        <v>21</v>
      </c>
      <c r="B32" s="39" t="s">
        <v>61</v>
      </c>
      <c r="C32" s="38" t="s">
        <v>14</v>
      </c>
      <c r="D32" s="37">
        <v>302</v>
      </c>
      <c r="E32" s="34">
        <f>'04'!K32</f>
        <v>0</v>
      </c>
      <c r="F32" s="36">
        <f>'04'!L32</f>
        <v>0</v>
      </c>
      <c r="G32" s="38"/>
      <c r="H32" s="37"/>
      <c r="I32" s="38"/>
      <c r="J32" s="37">
        <f t="shared" si="2"/>
        <v>0</v>
      </c>
      <c r="K32" s="34">
        <f t="shared" si="3"/>
        <v>0</v>
      </c>
      <c r="L32" s="37">
        <f t="shared" si="3"/>
        <v>0</v>
      </c>
    </row>
    <row r="33" spans="1:12" x14ac:dyDescent="0.25">
      <c r="A33" s="38">
        <f t="shared" si="1"/>
        <v>22</v>
      </c>
      <c r="B33" s="39" t="s">
        <v>77</v>
      </c>
      <c r="C33" s="38" t="s">
        <v>13</v>
      </c>
      <c r="D33" s="37">
        <v>1</v>
      </c>
      <c r="E33" s="34">
        <f>'04'!K33</f>
        <v>2</v>
      </c>
      <c r="F33" s="36">
        <f>'04'!L33</f>
        <v>2</v>
      </c>
      <c r="G33" s="38"/>
      <c r="H33" s="37"/>
      <c r="I33" s="38"/>
      <c r="J33" s="37">
        <f t="shared" si="2"/>
        <v>0</v>
      </c>
      <c r="K33" s="34">
        <f t="shared" si="3"/>
        <v>2</v>
      </c>
      <c r="L33" s="37">
        <f t="shared" si="3"/>
        <v>2</v>
      </c>
    </row>
    <row r="34" spans="1:12" x14ac:dyDescent="0.25">
      <c r="A34" s="38">
        <f t="shared" si="1"/>
        <v>23</v>
      </c>
      <c r="B34" s="39" t="s">
        <v>62</v>
      </c>
      <c r="C34" s="38" t="s">
        <v>13</v>
      </c>
      <c r="D34" s="37">
        <v>1.4</v>
      </c>
      <c r="E34" s="34">
        <f>'04'!K34</f>
        <v>20</v>
      </c>
      <c r="F34" s="36">
        <f>'04'!L34</f>
        <v>28</v>
      </c>
      <c r="G34" s="38"/>
      <c r="H34" s="37"/>
      <c r="I34" s="38"/>
      <c r="J34" s="37">
        <f t="shared" si="2"/>
        <v>0</v>
      </c>
      <c r="K34" s="34">
        <f t="shared" si="3"/>
        <v>20</v>
      </c>
      <c r="L34" s="37">
        <f t="shared" si="3"/>
        <v>28</v>
      </c>
    </row>
    <row r="35" spans="1:12" x14ac:dyDescent="0.25">
      <c r="A35" s="38">
        <f t="shared" si="1"/>
        <v>24</v>
      </c>
      <c r="B35" s="39" t="s">
        <v>99</v>
      </c>
      <c r="C35" s="38" t="s">
        <v>13</v>
      </c>
      <c r="D35" s="36">
        <v>1</v>
      </c>
      <c r="E35" s="34">
        <f>'04'!K35</f>
        <v>0</v>
      </c>
      <c r="F35" s="36">
        <f>'04'!L35</f>
        <v>0</v>
      </c>
      <c r="G35" s="38"/>
      <c r="H35" s="37"/>
      <c r="I35" s="38"/>
      <c r="J35" s="37">
        <f t="shared" si="2"/>
        <v>0</v>
      </c>
      <c r="K35" s="34">
        <f t="shared" si="3"/>
        <v>0</v>
      </c>
      <c r="L35" s="37">
        <f t="shared" si="3"/>
        <v>0</v>
      </c>
    </row>
    <row r="36" spans="1:12" ht="20.25" customHeight="1" x14ac:dyDescent="0.25">
      <c r="A36" s="38">
        <f t="shared" si="1"/>
        <v>25</v>
      </c>
      <c r="B36" s="39" t="s">
        <v>100</v>
      </c>
      <c r="C36" s="38" t="s">
        <v>13</v>
      </c>
      <c r="D36" s="36">
        <v>1</v>
      </c>
      <c r="E36" s="34">
        <f>'04'!K36</f>
        <v>2</v>
      </c>
      <c r="F36" s="36">
        <f>'04'!L36</f>
        <v>2</v>
      </c>
      <c r="G36" s="38"/>
      <c r="H36" s="37"/>
      <c r="I36" s="38"/>
      <c r="J36" s="37">
        <f t="shared" si="2"/>
        <v>0</v>
      </c>
      <c r="K36" s="34">
        <f t="shared" si="3"/>
        <v>2</v>
      </c>
      <c r="L36" s="37">
        <f t="shared" si="3"/>
        <v>2</v>
      </c>
    </row>
    <row r="37" spans="1:12" x14ac:dyDescent="0.25">
      <c r="A37" s="38">
        <f t="shared" si="1"/>
        <v>26</v>
      </c>
      <c r="B37" s="39" t="s">
        <v>63</v>
      </c>
      <c r="C37" s="38" t="s">
        <v>13</v>
      </c>
      <c r="D37" s="37">
        <v>50.5</v>
      </c>
      <c r="E37" s="34">
        <f>'04'!K37</f>
        <v>10</v>
      </c>
      <c r="F37" s="36">
        <f>'04'!L37</f>
        <v>505</v>
      </c>
      <c r="G37" s="38"/>
      <c r="H37" s="37"/>
      <c r="I37" s="38"/>
      <c r="J37" s="37">
        <f t="shared" si="2"/>
        <v>0</v>
      </c>
      <c r="K37" s="34">
        <f t="shared" si="3"/>
        <v>10</v>
      </c>
      <c r="L37" s="37">
        <f t="shared" si="3"/>
        <v>505</v>
      </c>
    </row>
    <row r="38" spans="1:12" x14ac:dyDescent="0.25">
      <c r="A38" s="38">
        <f t="shared" si="1"/>
        <v>27</v>
      </c>
      <c r="B38" s="39" t="s">
        <v>80</v>
      </c>
      <c r="C38" s="38" t="s">
        <v>13</v>
      </c>
      <c r="D38" s="37">
        <v>1</v>
      </c>
      <c r="E38" s="34">
        <f>'04'!K38</f>
        <v>1</v>
      </c>
      <c r="F38" s="36">
        <f>'04'!L38</f>
        <v>1</v>
      </c>
      <c r="G38" s="38"/>
      <c r="H38" s="37"/>
      <c r="I38" s="38"/>
      <c r="J38" s="37">
        <f t="shared" si="2"/>
        <v>0</v>
      </c>
      <c r="K38" s="34">
        <f t="shared" si="3"/>
        <v>1</v>
      </c>
      <c r="L38" s="37">
        <f t="shared" si="3"/>
        <v>1</v>
      </c>
    </row>
    <row r="39" spans="1:12" x14ac:dyDescent="0.25">
      <c r="A39" s="38">
        <f t="shared" si="1"/>
        <v>28</v>
      </c>
      <c r="B39" s="39" t="s">
        <v>81</v>
      </c>
      <c r="C39" s="38" t="s">
        <v>13</v>
      </c>
      <c r="D39" s="37">
        <v>1</v>
      </c>
      <c r="E39" s="34">
        <f>'04'!K39</f>
        <v>1</v>
      </c>
      <c r="F39" s="36">
        <f>'04'!L39</f>
        <v>1</v>
      </c>
      <c r="G39" s="38"/>
      <c r="H39" s="37"/>
      <c r="I39" s="38"/>
      <c r="J39" s="37">
        <f t="shared" si="2"/>
        <v>0</v>
      </c>
      <c r="K39" s="34">
        <f t="shared" si="3"/>
        <v>1</v>
      </c>
      <c r="L39" s="37">
        <f t="shared" si="3"/>
        <v>1</v>
      </c>
    </row>
    <row r="40" spans="1:12" ht="21.75" customHeight="1" x14ac:dyDescent="0.25">
      <c r="A40" s="38">
        <f t="shared" si="1"/>
        <v>29</v>
      </c>
      <c r="B40" s="39" t="s">
        <v>101</v>
      </c>
      <c r="C40" s="38" t="s">
        <v>13</v>
      </c>
      <c r="D40" s="36">
        <v>1</v>
      </c>
      <c r="E40" s="34">
        <f>'04'!K40</f>
        <v>1</v>
      </c>
      <c r="F40" s="36">
        <f>'04'!L40</f>
        <v>1</v>
      </c>
      <c r="G40" s="38"/>
      <c r="H40" s="37"/>
      <c r="I40" s="38"/>
      <c r="J40" s="37">
        <f t="shared" si="2"/>
        <v>0</v>
      </c>
      <c r="K40" s="34">
        <f t="shared" si="3"/>
        <v>1</v>
      </c>
      <c r="L40" s="37">
        <f t="shared" si="3"/>
        <v>1</v>
      </c>
    </row>
    <row r="41" spans="1:12" x14ac:dyDescent="0.25">
      <c r="A41" s="38">
        <f t="shared" si="1"/>
        <v>30</v>
      </c>
      <c r="B41" s="39" t="s">
        <v>64</v>
      </c>
      <c r="C41" s="38" t="s">
        <v>13</v>
      </c>
      <c r="D41" s="37">
        <v>8.5</v>
      </c>
      <c r="E41" s="34">
        <f>'04'!K41</f>
        <v>9</v>
      </c>
      <c r="F41" s="36">
        <f>'04'!L41</f>
        <v>76.5</v>
      </c>
      <c r="G41" s="38"/>
      <c r="H41" s="37"/>
      <c r="I41" s="38"/>
      <c r="J41" s="37">
        <f t="shared" si="2"/>
        <v>0</v>
      </c>
      <c r="K41" s="34">
        <f t="shared" si="3"/>
        <v>9</v>
      </c>
      <c r="L41" s="37">
        <f t="shared" si="3"/>
        <v>76.5</v>
      </c>
    </row>
    <row r="42" spans="1:12" x14ac:dyDescent="0.25">
      <c r="A42" s="38">
        <f t="shared" si="1"/>
        <v>31</v>
      </c>
      <c r="B42" s="39" t="s">
        <v>82</v>
      </c>
      <c r="C42" s="38" t="s">
        <v>14</v>
      </c>
      <c r="D42" s="37">
        <v>1</v>
      </c>
      <c r="E42" s="34">
        <f>'04'!K42</f>
        <v>1</v>
      </c>
      <c r="F42" s="36">
        <f>'04'!L42</f>
        <v>1</v>
      </c>
      <c r="G42" s="38"/>
      <c r="H42" s="37"/>
      <c r="I42" s="38"/>
      <c r="J42" s="37">
        <f t="shared" si="2"/>
        <v>0</v>
      </c>
      <c r="K42" s="34">
        <f t="shared" si="3"/>
        <v>1</v>
      </c>
      <c r="L42" s="37">
        <f t="shared" si="3"/>
        <v>1</v>
      </c>
    </row>
    <row r="43" spans="1:12" x14ac:dyDescent="0.25">
      <c r="A43" s="38">
        <f t="shared" si="1"/>
        <v>32</v>
      </c>
      <c r="B43" s="39" t="s">
        <v>102</v>
      </c>
      <c r="C43" s="38" t="s">
        <v>13</v>
      </c>
      <c r="D43" s="36">
        <v>1</v>
      </c>
      <c r="E43" s="34">
        <f>'04'!K43</f>
        <v>3</v>
      </c>
      <c r="F43" s="36">
        <f>'04'!L43</f>
        <v>3</v>
      </c>
      <c r="G43" s="38"/>
      <c r="H43" s="37"/>
      <c r="I43" s="38"/>
      <c r="J43" s="37">
        <f t="shared" si="2"/>
        <v>0</v>
      </c>
      <c r="K43" s="34">
        <f t="shared" si="3"/>
        <v>3</v>
      </c>
      <c r="L43" s="37">
        <f t="shared" si="3"/>
        <v>3</v>
      </c>
    </row>
    <row r="44" spans="1:12" x14ac:dyDescent="0.25">
      <c r="A44" s="38">
        <f t="shared" si="1"/>
        <v>33</v>
      </c>
      <c r="B44" s="39" t="s">
        <v>65</v>
      </c>
      <c r="C44" s="38" t="s">
        <v>13</v>
      </c>
      <c r="D44" s="37">
        <v>45</v>
      </c>
      <c r="E44" s="34">
        <f>'04'!K44</f>
        <v>1</v>
      </c>
      <c r="F44" s="36">
        <f>'04'!L44</f>
        <v>45</v>
      </c>
      <c r="G44" s="38"/>
      <c r="H44" s="37"/>
      <c r="I44" s="38"/>
      <c r="J44" s="37">
        <f t="shared" si="2"/>
        <v>0</v>
      </c>
      <c r="K44" s="34">
        <f t="shared" si="3"/>
        <v>1</v>
      </c>
      <c r="L44" s="37">
        <f t="shared" si="3"/>
        <v>45</v>
      </c>
    </row>
    <row r="45" spans="1:12" x14ac:dyDescent="0.25">
      <c r="A45" s="38">
        <f t="shared" si="1"/>
        <v>34</v>
      </c>
      <c r="B45" s="39" t="s">
        <v>83</v>
      </c>
      <c r="C45" s="38" t="s">
        <v>13</v>
      </c>
      <c r="D45" s="36">
        <v>1</v>
      </c>
      <c r="E45" s="34">
        <f>'04'!K45</f>
        <v>0</v>
      </c>
      <c r="F45" s="36">
        <f>'04'!L45</f>
        <v>0</v>
      </c>
      <c r="G45" s="38"/>
      <c r="H45" s="37"/>
      <c r="I45" s="38"/>
      <c r="J45" s="37">
        <f t="shared" si="2"/>
        <v>0</v>
      </c>
      <c r="K45" s="34">
        <f t="shared" si="3"/>
        <v>0</v>
      </c>
      <c r="L45" s="37">
        <f t="shared" si="3"/>
        <v>0</v>
      </c>
    </row>
    <row r="46" spans="1:12" x14ac:dyDescent="0.25">
      <c r="A46" s="38">
        <f t="shared" si="1"/>
        <v>35</v>
      </c>
      <c r="B46" s="39" t="s">
        <v>30</v>
      </c>
      <c r="C46" s="40" t="s">
        <v>13</v>
      </c>
      <c r="D46" s="37">
        <v>1</v>
      </c>
      <c r="E46" s="34">
        <f>'04'!K46</f>
        <v>16</v>
      </c>
      <c r="F46" s="36">
        <f>'04'!L46</f>
        <v>16</v>
      </c>
      <c r="G46" s="38"/>
      <c r="H46" s="37"/>
      <c r="I46" s="38"/>
      <c r="J46" s="37">
        <f t="shared" si="2"/>
        <v>0</v>
      </c>
      <c r="K46" s="34">
        <f t="shared" si="3"/>
        <v>16</v>
      </c>
      <c r="L46" s="37">
        <f t="shared" si="3"/>
        <v>16</v>
      </c>
    </row>
    <row r="47" spans="1:12" x14ac:dyDescent="0.25">
      <c r="A47" s="38">
        <f t="shared" si="1"/>
        <v>36</v>
      </c>
      <c r="B47" s="39" t="s">
        <v>66</v>
      </c>
      <c r="C47" s="38" t="s">
        <v>13</v>
      </c>
      <c r="D47" s="37">
        <v>8</v>
      </c>
      <c r="E47" s="34">
        <f>'04'!K47</f>
        <v>3</v>
      </c>
      <c r="F47" s="36">
        <f>'04'!L47</f>
        <v>24</v>
      </c>
      <c r="G47" s="38"/>
      <c r="H47" s="37"/>
      <c r="I47" s="38"/>
      <c r="J47" s="37">
        <f t="shared" si="2"/>
        <v>0</v>
      </c>
      <c r="K47" s="34">
        <f t="shared" si="3"/>
        <v>3</v>
      </c>
      <c r="L47" s="37">
        <f t="shared" si="3"/>
        <v>24</v>
      </c>
    </row>
    <row r="48" spans="1:12" x14ac:dyDescent="0.25">
      <c r="A48" s="38">
        <f t="shared" si="1"/>
        <v>37</v>
      </c>
      <c r="B48" s="39" t="s">
        <v>67</v>
      </c>
      <c r="C48" s="38" t="s">
        <v>13</v>
      </c>
      <c r="D48" s="37">
        <v>6.79</v>
      </c>
      <c r="E48" s="34">
        <f>'04'!K48</f>
        <v>1</v>
      </c>
      <c r="F48" s="36">
        <f>'04'!L48</f>
        <v>6.79</v>
      </c>
      <c r="G48" s="38"/>
      <c r="H48" s="37"/>
      <c r="I48" s="38"/>
      <c r="J48" s="37">
        <f t="shared" si="2"/>
        <v>0</v>
      </c>
      <c r="K48" s="34">
        <f t="shared" si="3"/>
        <v>1</v>
      </c>
      <c r="L48" s="37">
        <f t="shared" si="3"/>
        <v>6.79</v>
      </c>
    </row>
    <row r="49" spans="1:12" x14ac:dyDescent="0.25">
      <c r="A49" s="38">
        <f t="shared" si="1"/>
        <v>38</v>
      </c>
      <c r="B49" s="39" t="s">
        <v>31</v>
      </c>
      <c r="C49" s="40" t="s">
        <v>13</v>
      </c>
      <c r="D49" s="37">
        <v>1</v>
      </c>
      <c r="E49" s="34">
        <f>'04'!K49</f>
        <v>101</v>
      </c>
      <c r="F49" s="36">
        <f>'04'!L49</f>
        <v>101</v>
      </c>
      <c r="G49" s="38"/>
      <c r="H49" s="37"/>
      <c r="I49" s="38"/>
      <c r="J49" s="37">
        <f t="shared" si="2"/>
        <v>0</v>
      </c>
      <c r="K49" s="34">
        <f t="shared" si="3"/>
        <v>101</v>
      </c>
      <c r="L49" s="37">
        <f t="shared" si="3"/>
        <v>101</v>
      </c>
    </row>
    <row r="50" spans="1:12" ht="21.75" customHeight="1" x14ac:dyDescent="0.25">
      <c r="A50" s="38">
        <f t="shared" si="1"/>
        <v>39</v>
      </c>
      <c r="B50" s="39" t="s">
        <v>103</v>
      </c>
      <c r="C50" s="40" t="s">
        <v>13</v>
      </c>
      <c r="D50" s="36">
        <v>1</v>
      </c>
      <c r="E50" s="34">
        <f>'04'!K50</f>
        <v>2</v>
      </c>
      <c r="F50" s="36">
        <f>'04'!L50</f>
        <v>2</v>
      </c>
      <c r="G50" s="38"/>
      <c r="H50" s="37"/>
      <c r="I50" s="38"/>
      <c r="J50" s="37">
        <f t="shared" si="2"/>
        <v>0</v>
      </c>
      <c r="K50" s="34">
        <f t="shared" si="3"/>
        <v>2</v>
      </c>
      <c r="L50" s="37">
        <f t="shared" si="3"/>
        <v>2</v>
      </c>
    </row>
    <row r="51" spans="1:12" ht="22.5" customHeight="1" x14ac:dyDescent="0.25">
      <c r="A51" s="38">
        <f t="shared" si="1"/>
        <v>40</v>
      </c>
      <c r="B51" s="39" t="s">
        <v>105</v>
      </c>
      <c r="C51" s="40" t="s">
        <v>13</v>
      </c>
      <c r="D51" s="36">
        <v>1</v>
      </c>
      <c r="E51" s="34">
        <f>'04'!K51</f>
        <v>1</v>
      </c>
      <c r="F51" s="36">
        <f>'04'!L51</f>
        <v>1</v>
      </c>
      <c r="G51" s="38"/>
      <c r="H51" s="37"/>
      <c r="I51" s="38"/>
      <c r="J51" s="37">
        <f t="shared" si="2"/>
        <v>0</v>
      </c>
      <c r="K51" s="34">
        <f t="shared" si="3"/>
        <v>1</v>
      </c>
      <c r="L51" s="37">
        <f t="shared" si="3"/>
        <v>1</v>
      </c>
    </row>
    <row r="52" spans="1:12" ht="22.5" customHeight="1" x14ac:dyDescent="0.25">
      <c r="A52" s="38">
        <f t="shared" si="1"/>
        <v>41</v>
      </c>
      <c r="B52" s="39" t="s">
        <v>68</v>
      </c>
      <c r="C52" s="38" t="s">
        <v>13</v>
      </c>
      <c r="D52" s="37">
        <v>49</v>
      </c>
      <c r="E52" s="34">
        <f>'04'!K52</f>
        <v>1</v>
      </c>
      <c r="F52" s="36">
        <f>'04'!L52</f>
        <v>49</v>
      </c>
      <c r="G52" s="38"/>
      <c r="H52" s="37"/>
      <c r="I52" s="38"/>
      <c r="J52" s="37">
        <f t="shared" si="2"/>
        <v>0</v>
      </c>
      <c r="K52" s="34">
        <f t="shared" si="3"/>
        <v>1</v>
      </c>
      <c r="L52" s="37">
        <f t="shared" si="3"/>
        <v>49</v>
      </c>
    </row>
    <row r="53" spans="1:12" ht="25.5" customHeight="1" x14ac:dyDescent="0.25">
      <c r="A53" s="38">
        <f t="shared" si="1"/>
        <v>42</v>
      </c>
      <c r="B53" s="39" t="s">
        <v>33</v>
      </c>
      <c r="C53" s="40" t="s">
        <v>13</v>
      </c>
      <c r="D53" s="37">
        <v>1</v>
      </c>
      <c r="E53" s="34">
        <f>'04'!K53</f>
        <v>1</v>
      </c>
      <c r="F53" s="36">
        <f>'04'!L53</f>
        <v>1</v>
      </c>
      <c r="G53" s="38"/>
      <c r="H53" s="37"/>
      <c r="I53" s="38"/>
      <c r="J53" s="37">
        <f t="shared" si="2"/>
        <v>0</v>
      </c>
      <c r="K53" s="34">
        <f t="shared" si="3"/>
        <v>1</v>
      </c>
      <c r="L53" s="37">
        <f t="shared" si="3"/>
        <v>1</v>
      </c>
    </row>
    <row r="54" spans="1:12" ht="24.75" customHeight="1" x14ac:dyDescent="0.25">
      <c r="A54" s="38">
        <f t="shared" si="1"/>
        <v>43</v>
      </c>
      <c r="B54" s="39" t="s">
        <v>85</v>
      </c>
      <c r="C54" s="38" t="s">
        <v>13</v>
      </c>
      <c r="D54" s="37">
        <v>1</v>
      </c>
      <c r="E54" s="34">
        <f>'04'!K54</f>
        <v>4</v>
      </c>
      <c r="F54" s="36">
        <f>'04'!L54</f>
        <v>4</v>
      </c>
      <c r="G54" s="38"/>
      <c r="H54" s="37"/>
      <c r="I54" s="38"/>
      <c r="J54" s="37">
        <f t="shared" si="2"/>
        <v>0</v>
      </c>
      <c r="K54" s="34">
        <f t="shared" si="3"/>
        <v>4</v>
      </c>
      <c r="L54" s="37">
        <f t="shared" si="3"/>
        <v>4</v>
      </c>
    </row>
    <row r="55" spans="1:12" ht="28.5" customHeight="1" x14ac:dyDescent="0.25">
      <c r="A55" s="38">
        <f t="shared" si="1"/>
        <v>44</v>
      </c>
      <c r="B55" s="39" t="s">
        <v>70</v>
      </c>
      <c r="C55" s="38" t="s">
        <v>13</v>
      </c>
      <c r="D55" s="37">
        <v>141</v>
      </c>
      <c r="E55" s="34">
        <f>'04'!K55</f>
        <v>1</v>
      </c>
      <c r="F55" s="36">
        <f>'04'!L55</f>
        <v>141</v>
      </c>
      <c r="G55" s="38"/>
      <c r="H55" s="37"/>
      <c r="I55" s="38"/>
      <c r="J55" s="37">
        <f t="shared" si="2"/>
        <v>0</v>
      </c>
      <c r="K55" s="34">
        <f t="shared" si="3"/>
        <v>1</v>
      </c>
      <c r="L55" s="37">
        <f t="shared" si="3"/>
        <v>141</v>
      </c>
    </row>
    <row r="56" spans="1:12" ht="27" customHeight="1" x14ac:dyDescent="0.25">
      <c r="A56" s="38">
        <f t="shared" si="1"/>
        <v>45</v>
      </c>
      <c r="B56" s="39" t="s">
        <v>71</v>
      </c>
      <c r="C56" s="38" t="s">
        <v>14</v>
      </c>
      <c r="D56" s="37">
        <v>41.55</v>
      </c>
      <c r="E56" s="34">
        <f>'04'!K56</f>
        <v>1</v>
      </c>
      <c r="F56" s="36">
        <f>'04'!L56</f>
        <v>41.55</v>
      </c>
      <c r="G56" s="38"/>
      <c r="H56" s="37"/>
      <c r="I56" s="38"/>
      <c r="J56" s="37">
        <f t="shared" si="2"/>
        <v>0</v>
      </c>
      <c r="K56" s="34">
        <f t="shared" si="3"/>
        <v>1</v>
      </c>
      <c r="L56" s="37">
        <f t="shared" si="3"/>
        <v>41.55</v>
      </c>
    </row>
    <row r="57" spans="1:12" ht="21.75" customHeight="1" x14ac:dyDescent="0.25">
      <c r="A57" s="38">
        <f t="shared" si="1"/>
        <v>46</v>
      </c>
      <c r="B57" s="39" t="s">
        <v>72</v>
      </c>
      <c r="C57" s="38" t="s">
        <v>14</v>
      </c>
      <c r="D57" s="37">
        <v>57</v>
      </c>
      <c r="E57" s="34">
        <f>'04'!K57</f>
        <v>1</v>
      </c>
      <c r="F57" s="36">
        <f>'04'!L57</f>
        <v>57</v>
      </c>
      <c r="G57" s="38"/>
      <c r="H57" s="37"/>
      <c r="I57" s="38"/>
      <c r="J57" s="37">
        <f t="shared" si="2"/>
        <v>0</v>
      </c>
      <c r="K57" s="34">
        <f t="shared" si="3"/>
        <v>1</v>
      </c>
      <c r="L57" s="37">
        <f t="shared" si="3"/>
        <v>57</v>
      </c>
    </row>
    <row r="58" spans="1:12" ht="24" customHeight="1" x14ac:dyDescent="0.25">
      <c r="A58" s="38">
        <f t="shared" si="1"/>
        <v>47</v>
      </c>
      <c r="B58" s="39" t="s">
        <v>34</v>
      </c>
      <c r="C58" s="40" t="s">
        <v>13</v>
      </c>
      <c r="D58" s="37">
        <v>1</v>
      </c>
      <c r="E58" s="34">
        <f>'04'!K58</f>
        <v>26</v>
      </c>
      <c r="F58" s="36">
        <f>'04'!L58</f>
        <v>26</v>
      </c>
      <c r="G58" s="38"/>
      <c r="H58" s="37"/>
      <c r="I58" s="38"/>
      <c r="J58" s="37">
        <f t="shared" si="2"/>
        <v>0</v>
      </c>
      <c r="K58" s="34">
        <f t="shared" si="3"/>
        <v>26</v>
      </c>
      <c r="L58" s="37">
        <f t="shared" si="3"/>
        <v>26</v>
      </c>
    </row>
    <row r="59" spans="1:12" ht="24.75" customHeight="1" x14ac:dyDescent="0.25">
      <c r="A59" s="38">
        <f t="shared" si="1"/>
        <v>48</v>
      </c>
      <c r="B59" s="39" t="s">
        <v>95</v>
      </c>
      <c r="C59" s="38" t="s">
        <v>13</v>
      </c>
      <c r="D59" s="37">
        <v>1.3</v>
      </c>
      <c r="E59" s="34">
        <f>'04'!K59</f>
        <v>0</v>
      </c>
      <c r="F59" s="36">
        <f>'04'!L59</f>
        <v>0</v>
      </c>
      <c r="G59" s="38"/>
      <c r="H59" s="37"/>
      <c r="I59" s="38"/>
      <c r="J59" s="37">
        <f t="shared" si="2"/>
        <v>0</v>
      </c>
      <c r="K59" s="34">
        <f t="shared" si="3"/>
        <v>0</v>
      </c>
      <c r="L59" s="37">
        <f t="shared" si="3"/>
        <v>0</v>
      </c>
    </row>
    <row r="60" spans="1:12" ht="27" customHeight="1" x14ac:dyDescent="0.25">
      <c r="A60" s="38">
        <f t="shared" si="1"/>
        <v>49</v>
      </c>
      <c r="B60" s="39" t="s">
        <v>73</v>
      </c>
      <c r="C60" s="38" t="s">
        <v>13</v>
      </c>
      <c r="D60" s="37">
        <v>6.5</v>
      </c>
      <c r="E60" s="34">
        <f>'04'!K60</f>
        <v>6</v>
      </c>
      <c r="F60" s="36">
        <f>'04'!L60</f>
        <v>39</v>
      </c>
      <c r="G60" s="38"/>
      <c r="H60" s="37"/>
      <c r="I60" s="38"/>
      <c r="J60" s="37">
        <f t="shared" si="2"/>
        <v>0</v>
      </c>
      <c r="K60" s="34">
        <f t="shared" si="3"/>
        <v>6</v>
      </c>
      <c r="L60" s="37">
        <f t="shared" si="3"/>
        <v>39</v>
      </c>
    </row>
    <row r="61" spans="1:12" ht="30.75" customHeight="1" x14ac:dyDescent="0.25">
      <c r="A61" s="38">
        <f t="shared" si="1"/>
        <v>50</v>
      </c>
      <c r="B61" s="39" t="s">
        <v>12</v>
      </c>
      <c r="C61" s="40" t="s">
        <v>13</v>
      </c>
      <c r="D61" s="37">
        <v>1.61</v>
      </c>
      <c r="E61" s="34">
        <f>'04'!K61</f>
        <v>53</v>
      </c>
      <c r="F61" s="36">
        <f>'04'!L61</f>
        <v>85.330000000000069</v>
      </c>
      <c r="G61" s="38"/>
      <c r="H61" s="37"/>
      <c r="I61" s="38">
        <v>40</v>
      </c>
      <c r="J61" s="37">
        <f t="shared" si="2"/>
        <v>64.400000000000006</v>
      </c>
      <c r="K61" s="34">
        <f t="shared" si="3"/>
        <v>13</v>
      </c>
      <c r="L61" s="37">
        <f t="shared" si="3"/>
        <v>20.930000000000064</v>
      </c>
    </row>
    <row r="62" spans="1:12" ht="28.5" customHeight="1" x14ac:dyDescent="0.25">
      <c r="A62" s="38">
        <f t="shared" si="1"/>
        <v>51</v>
      </c>
      <c r="B62" s="39" t="s">
        <v>74</v>
      </c>
      <c r="C62" s="38" t="s">
        <v>13</v>
      </c>
      <c r="D62" s="37">
        <v>5.8888888000000001</v>
      </c>
      <c r="E62" s="34">
        <f>'04'!K62</f>
        <v>5</v>
      </c>
      <c r="F62" s="36">
        <f>'04'!L62</f>
        <v>29.444443999999997</v>
      </c>
      <c r="G62" s="38"/>
      <c r="H62" s="37"/>
      <c r="I62" s="38"/>
      <c r="J62" s="37">
        <f t="shared" si="2"/>
        <v>0</v>
      </c>
      <c r="K62" s="34">
        <f t="shared" si="3"/>
        <v>5</v>
      </c>
      <c r="L62" s="37">
        <f t="shared" si="3"/>
        <v>29.444443999999997</v>
      </c>
    </row>
    <row r="63" spans="1:12" ht="30.75" customHeight="1" x14ac:dyDescent="0.25">
      <c r="A63" s="38">
        <f t="shared" si="1"/>
        <v>52</v>
      </c>
      <c r="B63" s="39" t="s">
        <v>104</v>
      </c>
      <c r="C63" s="38" t="s">
        <v>13</v>
      </c>
      <c r="D63" s="36">
        <v>1</v>
      </c>
      <c r="E63" s="34">
        <f>'04'!K63</f>
        <v>1</v>
      </c>
      <c r="F63" s="36">
        <f>'04'!L63</f>
        <v>1</v>
      </c>
      <c r="G63" s="38"/>
      <c r="H63" s="37"/>
      <c r="I63" s="38"/>
      <c r="J63" s="37">
        <f t="shared" si="2"/>
        <v>0</v>
      </c>
      <c r="K63" s="34">
        <f t="shared" si="3"/>
        <v>1</v>
      </c>
      <c r="L63" s="37">
        <f t="shared" si="3"/>
        <v>1</v>
      </c>
    </row>
    <row r="64" spans="1:12" ht="27.75" customHeight="1" x14ac:dyDescent="0.25">
      <c r="A64" s="38">
        <f t="shared" si="1"/>
        <v>53</v>
      </c>
      <c r="B64" s="39" t="s">
        <v>35</v>
      </c>
      <c r="C64" s="40" t="s">
        <v>13</v>
      </c>
      <c r="D64" s="37">
        <v>1</v>
      </c>
      <c r="E64" s="34">
        <f>'04'!K64</f>
        <v>0</v>
      </c>
      <c r="F64" s="36">
        <f>'04'!L64</f>
        <v>0</v>
      </c>
      <c r="G64" s="38"/>
      <c r="H64" s="37"/>
      <c r="I64" s="38"/>
      <c r="J64" s="37">
        <f t="shared" si="2"/>
        <v>0</v>
      </c>
      <c r="K64" s="34">
        <f t="shared" si="3"/>
        <v>0</v>
      </c>
      <c r="L64" s="37">
        <f t="shared" si="3"/>
        <v>0</v>
      </c>
    </row>
    <row r="65" spans="1:12" ht="25.5" customHeight="1" x14ac:dyDescent="0.25">
      <c r="A65" s="41"/>
      <c r="B65" s="42" t="s">
        <v>15</v>
      </c>
      <c r="C65" s="41"/>
      <c r="D65" s="43"/>
      <c r="E65" s="41">
        <f t="shared" ref="E65:K65" si="4">SUM(E12:E64)</f>
        <v>886</v>
      </c>
      <c r="F65" s="43">
        <f>SUM(F12:F64)-0.01</f>
        <v>6926.8252439999997</v>
      </c>
      <c r="G65" s="41">
        <f t="shared" si="4"/>
        <v>0</v>
      </c>
      <c r="H65" s="43">
        <f t="shared" si="4"/>
        <v>0</v>
      </c>
      <c r="I65" s="41">
        <f t="shared" si="4"/>
        <v>49</v>
      </c>
      <c r="J65" s="43">
        <f t="shared" si="4"/>
        <v>137.75</v>
      </c>
      <c r="K65" s="41">
        <f t="shared" si="4"/>
        <v>837</v>
      </c>
      <c r="L65" s="43">
        <f>SUM(L12:L64)-0.01</f>
        <v>6789.0752439999997</v>
      </c>
    </row>
    <row r="66" spans="1:12" ht="35.25" customHeight="1" x14ac:dyDescent="0.25">
      <c r="A66" s="70" t="s">
        <v>91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 ht="30" customHeight="1" x14ac:dyDescent="0.25">
      <c r="A67" s="38">
        <v>1</v>
      </c>
      <c r="B67" s="39" t="s">
        <v>51</v>
      </c>
      <c r="C67" s="38" t="s">
        <v>13</v>
      </c>
      <c r="D67" s="37">
        <v>1</v>
      </c>
      <c r="E67" s="34">
        <f>'04'!K67</f>
        <v>1850</v>
      </c>
      <c r="F67" s="36">
        <f>'04'!L67</f>
        <v>1850</v>
      </c>
      <c r="G67" s="38"/>
      <c r="H67" s="37"/>
      <c r="I67" s="38">
        <v>100</v>
      </c>
      <c r="J67" s="37">
        <f t="shared" ref="J67:J97" si="5">I67*D67</f>
        <v>100</v>
      </c>
      <c r="K67" s="34">
        <f t="shared" ref="K67:L97" si="6">E67+G67-I67</f>
        <v>1750</v>
      </c>
      <c r="L67" s="37">
        <f t="shared" si="6"/>
        <v>1750</v>
      </c>
    </row>
    <row r="68" spans="1:12" ht="24.75" customHeight="1" x14ac:dyDescent="0.25">
      <c r="A68" s="38">
        <f>A67+1</f>
        <v>2</v>
      </c>
      <c r="B68" s="39" t="s">
        <v>37</v>
      </c>
      <c r="C68" s="40" t="s">
        <v>13</v>
      </c>
      <c r="D68" s="37">
        <v>1</v>
      </c>
      <c r="E68" s="34">
        <f>'04'!K68</f>
        <v>2</v>
      </c>
      <c r="F68" s="36">
        <f>'04'!L68</f>
        <v>2</v>
      </c>
      <c r="G68" s="38"/>
      <c r="H68" s="37"/>
      <c r="I68" s="38"/>
      <c r="J68" s="37">
        <f t="shared" si="5"/>
        <v>0</v>
      </c>
      <c r="K68" s="34">
        <f t="shared" si="6"/>
        <v>2</v>
      </c>
      <c r="L68" s="37">
        <f t="shared" si="6"/>
        <v>2</v>
      </c>
    </row>
    <row r="69" spans="1:12" ht="40.5" customHeight="1" x14ac:dyDescent="0.25">
      <c r="A69" s="38">
        <f t="shared" ref="A69:A97" si="7">A68+1</f>
        <v>3</v>
      </c>
      <c r="B69" s="39" t="s">
        <v>119</v>
      </c>
      <c r="C69" s="40" t="s">
        <v>13</v>
      </c>
      <c r="D69" s="37">
        <v>1</v>
      </c>
      <c r="E69" s="34">
        <f>'04'!K69</f>
        <v>1359</v>
      </c>
      <c r="F69" s="36">
        <f>'04'!L69</f>
        <v>1359</v>
      </c>
      <c r="G69" s="38"/>
      <c r="H69" s="37"/>
      <c r="I69" s="38"/>
      <c r="J69" s="37">
        <f t="shared" si="5"/>
        <v>0</v>
      </c>
      <c r="K69" s="34">
        <f t="shared" si="6"/>
        <v>1359</v>
      </c>
      <c r="L69" s="37">
        <f t="shared" si="6"/>
        <v>1359</v>
      </c>
    </row>
    <row r="70" spans="1:12" ht="43.5" customHeight="1" x14ac:dyDescent="0.25">
      <c r="A70" s="38">
        <f t="shared" si="7"/>
        <v>4</v>
      </c>
      <c r="B70" s="39" t="s">
        <v>120</v>
      </c>
      <c r="C70" s="40" t="s">
        <v>13</v>
      </c>
      <c r="D70" s="37">
        <v>1</v>
      </c>
      <c r="E70" s="34">
        <f>'04'!K70</f>
        <v>1860</v>
      </c>
      <c r="F70" s="36">
        <f>'04'!L70</f>
        <v>1860</v>
      </c>
      <c r="G70" s="38"/>
      <c r="H70" s="37"/>
      <c r="I70" s="38"/>
      <c r="J70" s="37">
        <f t="shared" si="5"/>
        <v>0</v>
      </c>
      <c r="K70" s="34">
        <f t="shared" si="6"/>
        <v>1860</v>
      </c>
      <c r="L70" s="37">
        <f t="shared" si="6"/>
        <v>1860</v>
      </c>
    </row>
    <row r="71" spans="1:12" ht="24" customHeight="1" x14ac:dyDescent="0.25">
      <c r="A71" s="38">
        <f t="shared" si="7"/>
        <v>5</v>
      </c>
      <c r="B71" s="56" t="s">
        <v>40</v>
      </c>
      <c r="C71" s="40" t="s">
        <v>13</v>
      </c>
      <c r="D71" s="37">
        <v>1</v>
      </c>
      <c r="E71" s="34">
        <f>'04'!K71</f>
        <v>49</v>
      </c>
      <c r="F71" s="36">
        <f>'04'!L71</f>
        <v>49</v>
      </c>
      <c r="G71" s="38"/>
      <c r="H71" s="37"/>
      <c r="I71" s="38">
        <v>49</v>
      </c>
      <c r="J71" s="37">
        <f t="shared" si="5"/>
        <v>49</v>
      </c>
      <c r="K71" s="34">
        <f t="shared" si="6"/>
        <v>0</v>
      </c>
      <c r="L71" s="37">
        <f t="shared" si="6"/>
        <v>0</v>
      </c>
    </row>
    <row r="72" spans="1:12" ht="42.75" customHeight="1" x14ac:dyDescent="0.25">
      <c r="A72" s="38">
        <f t="shared" si="7"/>
        <v>6</v>
      </c>
      <c r="B72" s="39" t="s">
        <v>138</v>
      </c>
      <c r="C72" s="40" t="s">
        <v>42</v>
      </c>
      <c r="D72" s="37">
        <v>1</v>
      </c>
      <c r="E72" s="34">
        <f>'04'!K72</f>
        <v>449</v>
      </c>
      <c r="F72" s="36">
        <f>'04'!L72</f>
        <v>449</v>
      </c>
      <c r="G72" s="38"/>
      <c r="H72" s="37"/>
      <c r="I72" s="38"/>
      <c r="J72" s="37">
        <f t="shared" si="5"/>
        <v>0</v>
      </c>
      <c r="K72" s="34">
        <f t="shared" si="6"/>
        <v>449</v>
      </c>
      <c r="L72" s="37">
        <f t="shared" si="6"/>
        <v>449</v>
      </c>
    </row>
    <row r="73" spans="1:12" ht="62.25" customHeight="1" x14ac:dyDescent="0.25">
      <c r="A73" s="38">
        <f t="shared" si="7"/>
        <v>7</v>
      </c>
      <c r="B73" s="39" t="s">
        <v>43</v>
      </c>
      <c r="C73" s="40" t="s">
        <v>42</v>
      </c>
      <c r="D73" s="37">
        <v>1</v>
      </c>
      <c r="E73" s="34">
        <f>'04'!K73</f>
        <v>108</v>
      </c>
      <c r="F73" s="36">
        <f>'04'!L73</f>
        <v>108</v>
      </c>
      <c r="G73" s="38"/>
      <c r="H73" s="37"/>
      <c r="I73" s="38"/>
      <c r="J73" s="37">
        <f t="shared" si="5"/>
        <v>0</v>
      </c>
      <c r="K73" s="34">
        <f t="shared" si="6"/>
        <v>108</v>
      </c>
      <c r="L73" s="37">
        <f t="shared" si="6"/>
        <v>108</v>
      </c>
    </row>
    <row r="74" spans="1:12" ht="41.25" customHeight="1" x14ac:dyDescent="0.25">
      <c r="A74" s="38">
        <f t="shared" si="7"/>
        <v>8</v>
      </c>
      <c r="B74" s="39" t="s">
        <v>44</v>
      </c>
      <c r="C74" s="40" t="s">
        <v>42</v>
      </c>
      <c r="D74" s="37">
        <v>1</v>
      </c>
      <c r="E74" s="34">
        <f>'04'!K74</f>
        <v>41</v>
      </c>
      <c r="F74" s="36">
        <f>'04'!L74</f>
        <v>41</v>
      </c>
      <c r="G74" s="38"/>
      <c r="H74" s="37"/>
      <c r="I74" s="38"/>
      <c r="J74" s="37">
        <f t="shared" si="5"/>
        <v>0</v>
      </c>
      <c r="K74" s="34">
        <f t="shared" si="6"/>
        <v>41</v>
      </c>
      <c r="L74" s="37">
        <f t="shared" si="6"/>
        <v>41</v>
      </c>
    </row>
    <row r="75" spans="1:12" ht="41.25" customHeight="1" x14ac:dyDescent="0.25">
      <c r="A75" s="38">
        <f t="shared" si="7"/>
        <v>9</v>
      </c>
      <c r="B75" s="39" t="s">
        <v>45</v>
      </c>
      <c r="C75" s="40" t="s">
        <v>13</v>
      </c>
      <c r="D75" s="37">
        <v>1</v>
      </c>
      <c r="E75" s="34">
        <f>'04'!K75</f>
        <v>700</v>
      </c>
      <c r="F75" s="36">
        <f>'04'!L75</f>
        <v>700</v>
      </c>
      <c r="G75" s="38"/>
      <c r="H75" s="37"/>
      <c r="I75" s="38"/>
      <c r="J75" s="37">
        <f t="shared" si="5"/>
        <v>0</v>
      </c>
      <c r="K75" s="34">
        <f t="shared" si="6"/>
        <v>700</v>
      </c>
      <c r="L75" s="37">
        <f t="shared" si="6"/>
        <v>700</v>
      </c>
    </row>
    <row r="76" spans="1:12" ht="24" customHeight="1" x14ac:dyDescent="0.25">
      <c r="A76" s="38">
        <f t="shared" si="7"/>
        <v>10</v>
      </c>
      <c r="B76" s="56" t="s">
        <v>121</v>
      </c>
      <c r="C76" s="38" t="s">
        <v>13</v>
      </c>
      <c r="D76" s="37">
        <v>1</v>
      </c>
      <c r="E76" s="34">
        <f>'04'!K76</f>
        <v>39</v>
      </c>
      <c r="F76" s="36">
        <f>'04'!L76</f>
        <v>39</v>
      </c>
      <c r="G76" s="38"/>
      <c r="H76" s="37"/>
      <c r="I76" s="38"/>
      <c r="J76" s="37">
        <f t="shared" si="5"/>
        <v>0</v>
      </c>
      <c r="K76" s="34">
        <f t="shared" si="6"/>
        <v>39</v>
      </c>
      <c r="L76" s="37">
        <f t="shared" si="6"/>
        <v>39</v>
      </c>
    </row>
    <row r="77" spans="1:12" ht="26.25" customHeight="1" x14ac:dyDescent="0.25">
      <c r="A77" s="38">
        <f t="shared" si="7"/>
        <v>11</v>
      </c>
      <c r="B77" s="44" t="s">
        <v>36</v>
      </c>
      <c r="C77" s="38" t="s">
        <v>13</v>
      </c>
      <c r="D77" s="37">
        <v>1</v>
      </c>
      <c r="E77" s="34">
        <f>'04'!K77</f>
        <v>2500</v>
      </c>
      <c r="F77" s="36">
        <f>'04'!L77</f>
        <v>2500</v>
      </c>
      <c r="G77" s="38"/>
      <c r="H77" s="37"/>
      <c r="I77" s="38"/>
      <c r="J77" s="37">
        <f t="shared" si="5"/>
        <v>0</v>
      </c>
      <c r="K77" s="34">
        <f t="shared" si="6"/>
        <v>2500</v>
      </c>
      <c r="L77" s="37">
        <f t="shared" si="6"/>
        <v>2500</v>
      </c>
    </row>
    <row r="78" spans="1:12" ht="25.5" customHeight="1" x14ac:dyDescent="0.25">
      <c r="A78" s="38">
        <f t="shared" si="7"/>
        <v>12</v>
      </c>
      <c r="B78" s="39" t="s">
        <v>47</v>
      </c>
      <c r="C78" s="40" t="s">
        <v>13</v>
      </c>
      <c r="D78" s="37">
        <v>1</v>
      </c>
      <c r="E78" s="34">
        <f>'04'!K78</f>
        <v>72</v>
      </c>
      <c r="F78" s="36">
        <f>'04'!L78</f>
        <v>72</v>
      </c>
      <c r="G78" s="38"/>
      <c r="H78" s="37"/>
      <c r="I78" s="38"/>
      <c r="J78" s="37">
        <f t="shared" si="5"/>
        <v>0</v>
      </c>
      <c r="K78" s="34">
        <f t="shared" si="6"/>
        <v>72</v>
      </c>
      <c r="L78" s="37">
        <f t="shared" si="6"/>
        <v>72</v>
      </c>
    </row>
    <row r="79" spans="1:12" ht="42.75" customHeight="1" x14ac:dyDescent="0.25">
      <c r="A79" s="38">
        <f t="shared" si="7"/>
        <v>13</v>
      </c>
      <c r="B79" s="39" t="s">
        <v>128</v>
      </c>
      <c r="C79" s="40" t="s">
        <v>13</v>
      </c>
      <c r="D79" s="37">
        <v>18.34</v>
      </c>
      <c r="E79" s="34">
        <v>0</v>
      </c>
      <c r="F79" s="36">
        <v>0</v>
      </c>
      <c r="G79" s="38">
        <v>20</v>
      </c>
      <c r="H79" s="37">
        <v>366.79</v>
      </c>
      <c r="I79" s="38"/>
      <c r="J79" s="37">
        <f t="shared" ref="J79" si="8">I79*D79</f>
        <v>0</v>
      </c>
      <c r="K79" s="34">
        <f t="shared" ref="K79" si="9">E79+G79-I79</f>
        <v>20</v>
      </c>
      <c r="L79" s="37">
        <f t="shared" ref="L79" si="10">F79+H79-J79</f>
        <v>366.79</v>
      </c>
    </row>
    <row r="80" spans="1:12" ht="40.5" customHeight="1" x14ac:dyDescent="0.25">
      <c r="A80" s="38">
        <f t="shared" si="7"/>
        <v>14</v>
      </c>
      <c r="B80" s="39" t="s">
        <v>129</v>
      </c>
      <c r="C80" s="40" t="s">
        <v>13</v>
      </c>
      <c r="D80" s="37">
        <v>18.34</v>
      </c>
      <c r="E80" s="34">
        <v>0</v>
      </c>
      <c r="F80" s="36">
        <v>0</v>
      </c>
      <c r="G80" s="38">
        <v>20</v>
      </c>
      <c r="H80" s="37">
        <v>366.79</v>
      </c>
      <c r="I80" s="38"/>
      <c r="J80" s="37">
        <f t="shared" ref="J80:J88" si="11">I80*D80</f>
        <v>0</v>
      </c>
      <c r="K80" s="34">
        <f t="shared" ref="K80:K88" si="12">E80+G80-I80</f>
        <v>20</v>
      </c>
      <c r="L80" s="37">
        <f t="shared" ref="L80:L88" si="13">F80+H80-J80</f>
        <v>366.79</v>
      </c>
    </row>
    <row r="81" spans="1:12" ht="37.5" customHeight="1" x14ac:dyDescent="0.25">
      <c r="A81" s="38">
        <f t="shared" si="7"/>
        <v>15</v>
      </c>
      <c r="B81" s="39" t="s">
        <v>130</v>
      </c>
      <c r="C81" s="40" t="s">
        <v>13</v>
      </c>
      <c r="D81" s="37">
        <v>18.34</v>
      </c>
      <c r="E81" s="34">
        <v>0</v>
      </c>
      <c r="F81" s="36">
        <v>0</v>
      </c>
      <c r="G81" s="38">
        <v>20</v>
      </c>
      <c r="H81" s="37">
        <v>366.79</v>
      </c>
      <c r="I81" s="38"/>
      <c r="J81" s="37">
        <f t="shared" si="11"/>
        <v>0</v>
      </c>
      <c r="K81" s="34">
        <f t="shared" si="12"/>
        <v>20</v>
      </c>
      <c r="L81" s="37">
        <f t="shared" si="13"/>
        <v>366.79</v>
      </c>
    </row>
    <row r="82" spans="1:12" ht="39" customHeight="1" x14ac:dyDescent="0.25">
      <c r="A82" s="38">
        <f t="shared" si="7"/>
        <v>16</v>
      </c>
      <c r="B82" s="39" t="s">
        <v>131</v>
      </c>
      <c r="C82" s="40" t="s">
        <v>13</v>
      </c>
      <c r="D82" s="37">
        <v>18.34</v>
      </c>
      <c r="E82" s="34">
        <v>0</v>
      </c>
      <c r="F82" s="36">
        <v>0</v>
      </c>
      <c r="G82" s="38">
        <v>18</v>
      </c>
      <c r="H82" s="37">
        <v>330.11</v>
      </c>
      <c r="I82" s="38"/>
      <c r="J82" s="37">
        <f t="shared" si="11"/>
        <v>0</v>
      </c>
      <c r="K82" s="34">
        <f t="shared" si="12"/>
        <v>18</v>
      </c>
      <c r="L82" s="37">
        <f t="shared" si="13"/>
        <v>330.11</v>
      </c>
    </row>
    <row r="83" spans="1:12" ht="39" customHeight="1" x14ac:dyDescent="0.25">
      <c r="A83" s="38">
        <f t="shared" si="7"/>
        <v>17</v>
      </c>
      <c r="B83" s="39" t="s">
        <v>132</v>
      </c>
      <c r="C83" s="40" t="s">
        <v>13</v>
      </c>
      <c r="D83" s="37">
        <v>18.34</v>
      </c>
      <c r="E83" s="34">
        <v>0</v>
      </c>
      <c r="F83" s="36">
        <v>0</v>
      </c>
      <c r="G83" s="38">
        <v>20</v>
      </c>
      <c r="H83" s="37">
        <v>366.79</v>
      </c>
      <c r="I83" s="38"/>
      <c r="J83" s="37">
        <f t="shared" si="11"/>
        <v>0</v>
      </c>
      <c r="K83" s="34">
        <f t="shared" si="12"/>
        <v>20</v>
      </c>
      <c r="L83" s="37">
        <f t="shared" si="13"/>
        <v>366.79</v>
      </c>
    </row>
    <row r="84" spans="1:12" ht="39" customHeight="1" x14ac:dyDescent="0.25">
      <c r="A84" s="38">
        <f t="shared" si="7"/>
        <v>18</v>
      </c>
      <c r="B84" s="39" t="s">
        <v>133</v>
      </c>
      <c r="C84" s="40" t="s">
        <v>13</v>
      </c>
      <c r="D84" s="37">
        <v>18.34</v>
      </c>
      <c r="E84" s="34">
        <v>0</v>
      </c>
      <c r="F84" s="36">
        <v>0</v>
      </c>
      <c r="G84" s="38">
        <v>23</v>
      </c>
      <c r="H84" s="37">
        <v>421.81</v>
      </c>
      <c r="I84" s="38"/>
      <c r="J84" s="37">
        <f t="shared" si="11"/>
        <v>0</v>
      </c>
      <c r="K84" s="34">
        <f t="shared" si="12"/>
        <v>23</v>
      </c>
      <c r="L84" s="37">
        <f t="shared" si="13"/>
        <v>421.81</v>
      </c>
    </row>
    <row r="85" spans="1:12" ht="39" customHeight="1" x14ac:dyDescent="0.25">
      <c r="A85" s="38">
        <f t="shared" si="7"/>
        <v>19</v>
      </c>
      <c r="B85" s="39" t="s">
        <v>134</v>
      </c>
      <c r="C85" s="40" t="s">
        <v>13</v>
      </c>
      <c r="D85" s="37">
        <v>18.34</v>
      </c>
      <c r="E85" s="34">
        <v>0</v>
      </c>
      <c r="F85" s="36">
        <v>0</v>
      </c>
      <c r="G85" s="38">
        <v>15</v>
      </c>
      <c r="H85" s="37">
        <v>275.08999999999997</v>
      </c>
      <c r="I85" s="38"/>
      <c r="J85" s="37">
        <f t="shared" si="11"/>
        <v>0</v>
      </c>
      <c r="K85" s="34">
        <f t="shared" si="12"/>
        <v>15</v>
      </c>
      <c r="L85" s="37">
        <f t="shared" si="13"/>
        <v>275.08999999999997</v>
      </c>
    </row>
    <row r="86" spans="1:12" ht="39" customHeight="1" x14ac:dyDescent="0.25">
      <c r="A86" s="38">
        <f t="shared" si="7"/>
        <v>20</v>
      </c>
      <c r="B86" s="39" t="s">
        <v>135</v>
      </c>
      <c r="C86" s="40" t="s">
        <v>13</v>
      </c>
      <c r="D86" s="37">
        <v>18.34</v>
      </c>
      <c r="E86" s="34">
        <v>0</v>
      </c>
      <c r="F86" s="36">
        <v>0</v>
      </c>
      <c r="G86" s="38">
        <v>15</v>
      </c>
      <c r="H86" s="37">
        <v>275.08999999999997</v>
      </c>
      <c r="I86" s="38"/>
      <c r="J86" s="37">
        <f t="shared" si="11"/>
        <v>0</v>
      </c>
      <c r="K86" s="34">
        <f t="shared" si="12"/>
        <v>15</v>
      </c>
      <c r="L86" s="37">
        <f t="shared" si="13"/>
        <v>275.08999999999997</v>
      </c>
    </row>
    <row r="87" spans="1:12" ht="39" customHeight="1" x14ac:dyDescent="0.25">
      <c r="A87" s="38">
        <f t="shared" si="7"/>
        <v>21</v>
      </c>
      <c r="B87" s="39" t="s">
        <v>136</v>
      </c>
      <c r="C87" s="40" t="s">
        <v>13</v>
      </c>
      <c r="D87" s="37">
        <v>18.34</v>
      </c>
      <c r="E87" s="34">
        <v>0</v>
      </c>
      <c r="F87" s="36">
        <v>0</v>
      </c>
      <c r="G87" s="38">
        <v>18</v>
      </c>
      <c r="H87" s="37">
        <v>330.11</v>
      </c>
      <c r="I87" s="38"/>
      <c r="J87" s="37">
        <f t="shared" si="11"/>
        <v>0</v>
      </c>
      <c r="K87" s="34">
        <f t="shared" si="12"/>
        <v>18</v>
      </c>
      <c r="L87" s="37">
        <f t="shared" si="13"/>
        <v>330.11</v>
      </c>
    </row>
    <row r="88" spans="1:12" ht="39" customHeight="1" x14ac:dyDescent="0.25">
      <c r="A88" s="38">
        <f t="shared" si="7"/>
        <v>22</v>
      </c>
      <c r="B88" s="39" t="s">
        <v>137</v>
      </c>
      <c r="C88" s="40" t="s">
        <v>13</v>
      </c>
      <c r="D88" s="37">
        <v>18.34</v>
      </c>
      <c r="E88" s="34">
        <v>0</v>
      </c>
      <c r="F88" s="36">
        <v>0</v>
      </c>
      <c r="G88" s="38">
        <v>23</v>
      </c>
      <c r="H88" s="37">
        <v>421.81</v>
      </c>
      <c r="I88" s="38"/>
      <c r="J88" s="37">
        <f t="shared" si="11"/>
        <v>0</v>
      </c>
      <c r="K88" s="34">
        <f t="shared" si="12"/>
        <v>23</v>
      </c>
      <c r="L88" s="37">
        <f t="shared" si="13"/>
        <v>421.81</v>
      </c>
    </row>
    <row r="89" spans="1:12" ht="39" customHeight="1" x14ac:dyDescent="0.25">
      <c r="A89" s="38">
        <f t="shared" si="7"/>
        <v>23</v>
      </c>
      <c r="B89" s="39" t="s">
        <v>122</v>
      </c>
      <c r="C89" s="40" t="s">
        <v>13</v>
      </c>
      <c r="D89" s="37">
        <v>1</v>
      </c>
      <c r="E89" s="34">
        <f>'04'!K79</f>
        <v>2999</v>
      </c>
      <c r="F89" s="36">
        <f>'04'!L79</f>
        <v>2999</v>
      </c>
      <c r="G89" s="38"/>
      <c r="H89" s="37"/>
      <c r="I89" s="38">
        <v>400</v>
      </c>
      <c r="J89" s="37">
        <f t="shared" si="5"/>
        <v>400</v>
      </c>
      <c r="K89" s="34">
        <f t="shared" si="6"/>
        <v>2599</v>
      </c>
      <c r="L89" s="37">
        <f t="shared" si="6"/>
        <v>2599</v>
      </c>
    </row>
    <row r="90" spans="1:12" ht="21.75" customHeight="1" x14ac:dyDescent="0.25">
      <c r="A90" s="38">
        <f t="shared" si="7"/>
        <v>24</v>
      </c>
      <c r="B90" s="56" t="s">
        <v>49</v>
      </c>
      <c r="C90" s="40" t="s">
        <v>13</v>
      </c>
      <c r="D90" s="37">
        <v>1</v>
      </c>
      <c r="E90" s="34">
        <f>'04'!K80</f>
        <v>250</v>
      </c>
      <c r="F90" s="36">
        <f>'04'!L80</f>
        <v>250</v>
      </c>
      <c r="G90" s="38"/>
      <c r="H90" s="37"/>
      <c r="I90" s="38"/>
      <c r="J90" s="37">
        <f t="shared" si="5"/>
        <v>0</v>
      </c>
      <c r="K90" s="34">
        <f t="shared" si="6"/>
        <v>250</v>
      </c>
      <c r="L90" s="37">
        <f t="shared" si="6"/>
        <v>250</v>
      </c>
    </row>
    <row r="91" spans="1:12" ht="60.75" customHeight="1" x14ac:dyDescent="0.25">
      <c r="A91" s="38">
        <f t="shared" si="7"/>
        <v>25</v>
      </c>
      <c r="B91" s="39" t="s">
        <v>110</v>
      </c>
      <c r="C91" s="40" t="s">
        <v>13</v>
      </c>
      <c r="D91" s="37">
        <v>2.87</v>
      </c>
      <c r="E91" s="34">
        <f>'04'!K81</f>
        <v>450</v>
      </c>
      <c r="F91" s="36">
        <f>'04'!L81</f>
        <v>1291.5</v>
      </c>
      <c r="G91" s="38"/>
      <c r="H91" s="37"/>
      <c r="I91" s="38"/>
      <c r="J91" s="37">
        <f t="shared" si="5"/>
        <v>0</v>
      </c>
      <c r="K91" s="34">
        <f t="shared" si="6"/>
        <v>450</v>
      </c>
      <c r="L91" s="37">
        <f t="shared" si="6"/>
        <v>1291.5</v>
      </c>
    </row>
    <row r="92" spans="1:12" ht="42" customHeight="1" x14ac:dyDescent="0.25">
      <c r="A92" s="38">
        <f t="shared" si="7"/>
        <v>26</v>
      </c>
      <c r="B92" s="39" t="s">
        <v>123</v>
      </c>
      <c r="C92" s="40" t="s">
        <v>13</v>
      </c>
      <c r="D92" s="37">
        <v>1</v>
      </c>
      <c r="E92" s="34">
        <f>'04'!K82</f>
        <v>770</v>
      </c>
      <c r="F92" s="36">
        <f>'04'!L82</f>
        <v>770</v>
      </c>
      <c r="G92" s="38"/>
      <c r="H92" s="37"/>
      <c r="I92" s="38"/>
      <c r="J92" s="37">
        <f t="shared" si="5"/>
        <v>0</v>
      </c>
      <c r="K92" s="34">
        <f t="shared" si="6"/>
        <v>770</v>
      </c>
      <c r="L92" s="37">
        <f t="shared" si="6"/>
        <v>770</v>
      </c>
    </row>
    <row r="93" spans="1:12" ht="23.25" customHeight="1" x14ac:dyDescent="0.25">
      <c r="A93" s="38">
        <f t="shared" si="7"/>
        <v>27</v>
      </c>
      <c r="B93" s="39" t="s">
        <v>53</v>
      </c>
      <c r="C93" s="38" t="s">
        <v>13</v>
      </c>
      <c r="D93" s="37">
        <v>1.2645459999999999</v>
      </c>
      <c r="E93" s="34">
        <f>'04'!K83</f>
        <v>2200</v>
      </c>
      <c r="F93" s="36">
        <f>'04'!L83</f>
        <v>2782.0041800000004</v>
      </c>
      <c r="G93" s="38"/>
      <c r="H93" s="37"/>
      <c r="I93" s="38">
        <v>50</v>
      </c>
      <c r="J93" s="37">
        <f t="shared" si="5"/>
        <v>63.2273</v>
      </c>
      <c r="K93" s="34">
        <f t="shared" si="6"/>
        <v>2150</v>
      </c>
      <c r="L93" s="37">
        <f t="shared" si="6"/>
        <v>2718.7768800000003</v>
      </c>
    </row>
    <row r="94" spans="1:12" ht="40.5" x14ac:dyDescent="0.25">
      <c r="A94" s="38">
        <f t="shared" si="7"/>
        <v>28</v>
      </c>
      <c r="B94" s="39" t="s">
        <v>52</v>
      </c>
      <c r="C94" s="38" t="s">
        <v>13</v>
      </c>
      <c r="D94" s="37">
        <v>1</v>
      </c>
      <c r="E94" s="34">
        <f>'04'!K84</f>
        <v>1600</v>
      </c>
      <c r="F94" s="36">
        <f>'04'!L84</f>
        <v>1600</v>
      </c>
      <c r="G94" s="38"/>
      <c r="H94" s="37"/>
      <c r="I94" s="38"/>
      <c r="J94" s="37">
        <f t="shared" si="5"/>
        <v>0</v>
      </c>
      <c r="K94" s="34">
        <f t="shared" si="6"/>
        <v>1600</v>
      </c>
      <c r="L94" s="37">
        <f t="shared" si="6"/>
        <v>1600</v>
      </c>
    </row>
    <row r="95" spans="1:12" ht="44.25" customHeight="1" x14ac:dyDescent="0.25">
      <c r="A95" s="38">
        <f t="shared" si="7"/>
        <v>29</v>
      </c>
      <c r="B95" s="39" t="s">
        <v>86</v>
      </c>
      <c r="C95" s="40" t="s">
        <v>13</v>
      </c>
      <c r="D95" s="37">
        <v>1</v>
      </c>
      <c r="E95" s="34">
        <f>'04'!K85</f>
        <v>1800</v>
      </c>
      <c r="F95" s="36">
        <f>'04'!L85</f>
        <v>1800</v>
      </c>
      <c r="G95" s="38"/>
      <c r="H95" s="37"/>
      <c r="I95" s="38"/>
      <c r="J95" s="37">
        <f t="shared" si="5"/>
        <v>0</v>
      </c>
      <c r="K95" s="34">
        <f t="shared" si="6"/>
        <v>1800</v>
      </c>
      <c r="L95" s="37">
        <f t="shared" si="6"/>
        <v>1800</v>
      </c>
    </row>
    <row r="96" spans="1:12" ht="42" customHeight="1" x14ac:dyDescent="0.25">
      <c r="A96" s="38">
        <f t="shared" si="7"/>
        <v>30</v>
      </c>
      <c r="B96" s="39" t="s">
        <v>87</v>
      </c>
      <c r="C96" s="40" t="s">
        <v>13</v>
      </c>
      <c r="D96" s="37">
        <v>1</v>
      </c>
      <c r="E96" s="34">
        <f>'04'!K86</f>
        <v>1600</v>
      </c>
      <c r="F96" s="36">
        <f>'04'!L86</f>
        <v>1600</v>
      </c>
      <c r="G96" s="38"/>
      <c r="H96" s="37"/>
      <c r="I96" s="38"/>
      <c r="J96" s="37">
        <f t="shared" si="5"/>
        <v>0</v>
      </c>
      <c r="K96" s="34">
        <f t="shared" si="6"/>
        <v>1600</v>
      </c>
      <c r="L96" s="37">
        <f t="shared" si="6"/>
        <v>1600</v>
      </c>
    </row>
    <row r="97" spans="1:14" ht="41.25" thickBot="1" x14ac:dyDescent="0.3">
      <c r="A97" s="38">
        <f t="shared" si="7"/>
        <v>31</v>
      </c>
      <c r="B97" s="39" t="s">
        <v>88</v>
      </c>
      <c r="C97" s="40" t="s">
        <v>13</v>
      </c>
      <c r="D97" s="37">
        <v>1</v>
      </c>
      <c r="E97" s="34">
        <f>'04'!K87</f>
        <v>3985</v>
      </c>
      <c r="F97" s="36">
        <f>'04'!L87</f>
        <v>3985</v>
      </c>
      <c r="G97" s="38"/>
      <c r="H97" s="37"/>
      <c r="I97" s="38"/>
      <c r="J97" s="37">
        <f t="shared" si="5"/>
        <v>0</v>
      </c>
      <c r="K97" s="34">
        <f t="shared" si="6"/>
        <v>3985</v>
      </c>
      <c r="L97" s="37">
        <f t="shared" si="6"/>
        <v>3985</v>
      </c>
    </row>
    <row r="98" spans="1:14" ht="25.5" customHeight="1" thickBot="1" x14ac:dyDescent="0.3">
      <c r="A98" s="45"/>
      <c r="B98" s="46" t="s">
        <v>15</v>
      </c>
      <c r="C98" s="45"/>
      <c r="D98" s="47"/>
      <c r="E98" s="45">
        <f t="shared" ref="E98:L98" si="14">SUM(E67:E97)</f>
        <v>24683</v>
      </c>
      <c r="F98" s="47">
        <f t="shared" si="14"/>
        <v>26106.50418</v>
      </c>
      <c r="G98" s="45">
        <f t="shared" si="14"/>
        <v>192</v>
      </c>
      <c r="H98" s="47">
        <f t="shared" si="14"/>
        <v>3521.1800000000003</v>
      </c>
      <c r="I98" s="45">
        <f t="shared" si="14"/>
        <v>599</v>
      </c>
      <c r="J98" s="47">
        <f t="shared" si="14"/>
        <v>612.22730000000001</v>
      </c>
      <c r="K98" s="45">
        <f t="shared" si="14"/>
        <v>24276</v>
      </c>
      <c r="L98" s="47">
        <f>F98+H98-J98-0.01</f>
        <v>29015.446880000003</v>
      </c>
      <c r="M98" s="1"/>
    </row>
    <row r="99" spans="1:14" ht="25.5" customHeight="1" thickBot="1" x14ac:dyDescent="0.3">
      <c r="A99" s="48"/>
      <c r="B99" s="49" t="s">
        <v>15</v>
      </c>
      <c r="C99" s="48"/>
      <c r="D99" s="50"/>
      <c r="E99" s="48">
        <f t="shared" ref="E99:K99" si="15">E98+E65</f>
        <v>25569</v>
      </c>
      <c r="F99" s="50">
        <f t="shared" si="15"/>
        <v>33033.329423999996</v>
      </c>
      <c r="G99" s="48">
        <f t="shared" si="15"/>
        <v>192</v>
      </c>
      <c r="H99" s="50">
        <f t="shared" si="15"/>
        <v>3521.1800000000003</v>
      </c>
      <c r="I99" s="48">
        <f t="shared" si="15"/>
        <v>648</v>
      </c>
      <c r="J99" s="50">
        <f t="shared" si="15"/>
        <v>749.97730000000001</v>
      </c>
      <c r="K99" s="48">
        <f t="shared" si="15"/>
        <v>25113</v>
      </c>
      <c r="L99" s="50">
        <f>F99+H99-J99</f>
        <v>35804.532123999998</v>
      </c>
      <c r="N99" s="1"/>
    </row>
    <row r="101" spans="1:14" x14ac:dyDescent="0.25">
      <c r="B101" s="51" t="s">
        <v>22</v>
      </c>
      <c r="C101" s="52" t="s">
        <v>19</v>
      </c>
      <c r="D101" s="53"/>
      <c r="E101" s="54"/>
      <c r="F101" s="55" t="s">
        <v>19</v>
      </c>
      <c r="H101" s="55"/>
      <c r="I101" s="54" t="s">
        <v>107</v>
      </c>
      <c r="J101" s="55"/>
      <c r="K101" s="54"/>
      <c r="L101" s="55"/>
    </row>
    <row r="102" spans="1:14" x14ac:dyDescent="0.25">
      <c r="B102" s="51"/>
      <c r="C102" s="52" t="s">
        <v>18</v>
      </c>
      <c r="D102" s="53"/>
      <c r="E102" s="54"/>
      <c r="F102" s="69" t="s">
        <v>17</v>
      </c>
      <c r="G102" s="69"/>
      <c r="H102" s="55"/>
      <c r="I102" s="69" t="s">
        <v>75</v>
      </c>
      <c r="J102" s="69"/>
      <c r="K102" s="69"/>
      <c r="L102" s="69"/>
    </row>
    <row r="103" spans="1:14" x14ac:dyDescent="0.25">
      <c r="B103" s="51"/>
      <c r="C103" s="52"/>
      <c r="D103" s="53"/>
      <c r="E103" s="54"/>
      <c r="F103" s="55"/>
      <c r="H103" s="55"/>
      <c r="I103" s="54"/>
      <c r="J103" s="55"/>
      <c r="K103" s="54"/>
      <c r="L103" s="55"/>
    </row>
    <row r="104" spans="1:14" x14ac:dyDescent="0.25">
      <c r="B104" s="51" t="s">
        <v>21</v>
      </c>
      <c r="C104" s="52" t="s">
        <v>19</v>
      </c>
      <c r="D104" s="53"/>
      <c r="E104" s="54"/>
      <c r="F104" s="55" t="s">
        <v>19</v>
      </c>
      <c r="H104" s="55"/>
      <c r="I104" s="54" t="s">
        <v>108</v>
      </c>
      <c r="J104" s="55"/>
      <c r="K104" s="54"/>
      <c r="L104" s="55"/>
    </row>
    <row r="105" spans="1:14" x14ac:dyDescent="0.25">
      <c r="B105" s="51"/>
      <c r="C105" s="52" t="s">
        <v>18</v>
      </c>
      <c r="D105" s="53"/>
      <c r="E105" s="54"/>
      <c r="F105" s="69" t="s">
        <v>17</v>
      </c>
      <c r="G105" s="69"/>
      <c r="H105" s="55"/>
      <c r="I105" s="69" t="s">
        <v>75</v>
      </c>
      <c r="J105" s="69"/>
      <c r="K105" s="69"/>
      <c r="L105" s="69"/>
    </row>
    <row r="106" spans="1:14" x14ac:dyDescent="0.25">
      <c r="B106" s="51"/>
      <c r="C106" s="52"/>
      <c r="D106" s="53"/>
      <c r="E106" s="54"/>
      <c r="F106" s="55"/>
      <c r="H106" s="55"/>
      <c r="I106" s="54"/>
      <c r="J106" s="55"/>
      <c r="K106" s="54"/>
      <c r="L106" s="55"/>
    </row>
    <row r="107" spans="1:14" x14ac:dyDescent="0.25">
      <c r="B107" s="51" t="s">
        <v>20</v>
      </c>
      <c r="C107" s="52" t="s">
        <v>19</v>
      </c>
      <c r="D107" s="53"/>
      <c r="E107" s="54"/>
      <c r="F107" s="55" t="s">
        <v>19</v>
      </c>
      <c r="H107" s="55"/>
      <c r="I107" s="54" t="s">
        <v>109</v>
      </c>
      <c r="J107" s="55"/>
      <c r="K107" s="54"/>
      <c r="L107" s="55"/>
    </row>
    <row r="108" spans="1:14" x14ac:dyDescent="0.25">
      <c r="B108" s="51"/>
      <c r="C108" s="52" t="s">
        <v>18</v>
      </c>
      <c r="D108" s="53"/>
      <c r="E108" s="54"/>
      <c r="F108" s="69" t="s">
        <v>17</v>
      </c>
      <c r="G108" s="69"/>
      <c r="H108" s="55"/>
      <c r="I108" s="69" t="s">
        <v>75</v>
      </c>
      <c r="J108" s="69"/>
      <c r="K108" s="69"/>
      <c r="L108" s="69"/>
    </row>
    <row r="109" spans="1:14" x14ac:dyDescent="0.25">
      <c r="B109" s="51"/>
      <c r="C109" s="52"/>
      <c r="D109" s="53"/>
      <c r="E109" s="54"/>
      <c r="F109" s="55"/>
      <c r="H109" s="55"/>
      <c r="I109" s="54"/>
      <c r="J109" s="55"/>
      <c r="K109" s="54"/>
      <c r="L109" s="55"/>
    </row>
    <row r="110" spans="1:14" x14ac:dyDescent="0.25">
      <c r="B110" s="51" t="s">
        <v>113</v>
      </c>
      <c r="C110" s="52"/>
      <c r="D110" s="53"/>
      <c r="E110" s="54"/>
      <c r="F110" s="55"/>
      <c r="H110" s="55"/>
      <c r="I110" s="54"/>
      <c r="J110" s="55"/>
      <c r="K110" s="54"/>
      <c r="L110" s="55"/>
    </row>
  </sheetData>
  <mergeCells count="18">
    <mergeCell ref="B1:C1"/>
    <mergeCell ref="G1:L5"/>
    <mergeCell ref="A7:L7"/>
    <mergeCell ref="A8:L8"/>
    <mergeCell ref="A9:A10"/>
    <mergeCell ref="B9:B10"/>
    <mergeCell ref="E9:F9"/>
    <mergeCell ref="G9:H9"/>
    <mergeCell ref="I9:J9"/>
    <mergeCell ref="K9:L9"/>
    <mergeCell ref="F108:G108"/>
    <mergeCell ref="I108:L108"/>
    <mergeCell ref="A11:L11"/>
    <mergeCell ref="A66:L66"/>
    <mergeCell ref="F102:G102"/>
    <mergeCell ref="I102:L102"/>
    <mergeCell ref="F105:G105"/>
    <mergeCell ref="I105:L105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2024-06-06T08:27:34Z</dcterms:modified>
</cp:coreProperties>
</file>